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570" windowHeight="7530" tabRatio="731" firstSheet="6" activeTab="9"/>
  </bookViews>
  <sheets>
    <sheet name="244 (2023 год)" sheetId="1" r:id="rId1"/>
    <sheet name="244 (2022год)" sheetId="2" r:id="rId2"/>
    <sheet name="2500 (2023 год)" sheetId="3" r:id="rId3"/>
    <sheet name="2500 (2022 год)" sheetId="4" r:id="rId4"/>
    <sheet name="850 (2023 год)" sheetId="5" r:id="rId5"/>
    <sheet name="850 (2022 год)" sheetId="6" r:id="rId6"/>
    <sheet name="210 (2023 год) " sheetId="7" r:id="rId7"/>
    <sheet name="210 (2022 год)" sheetId="8" r:id="rId8"/>
    <sheet name="Раздел 1. 2021 год" sheetId="9" r:id="rId9"/>
    <sheet name="Раздел. 2022-2023 год" sheetId="10" r:id="rId10"/>
    <sheet name="Тит. лист" sheetId="11" r:id="rId11"/>
    <sheet name="Раздел 2." sheetId="12" r:id="rId12"/>
    <sheet name="210 (2021 год)" sheetId="13" r:id="rId13"/>
    <sheet name="850 (2021 год)" sheetId="14" r:id="rId14"/>
    <sheet name="2500 (2021 год)" sheetId="15" r:id="rId15"/>
    <sheet name="244 (2021 год)" sheetId="16" r:id="rId16"/>
    <sheet name="Доходы" sheetId="17" r:id="rId17"/>
  </sheets>
  <definedNames>
    <definedName name="OLE_LINK1_2">#REF!</definedName>
    <definedName name="_xlnm.Print_Titles" localSheetId="8">'Раздел 1. 2021 год'!$4:$7</definedName>
    <definedName name="_xlnm.Print_Titles" localSheetId="9">'Раздел. 2022-2023 год'!$4:$7</definedName>
  </definedNames>
  <calcPr fullCalcOnLoad="1"/>
</workbook>
</file>

<file path=xl/sharedStrings.xml><?xml version="1.0" encoding="utf-8"?>
<sst xmlns="http://schemas.openxmlformats.org/spreadsheetml/2006/main" count="2095" uniqueCount="430">
  <si>
    <t xml:space="preserve">Наименование показателя </t>
  </si>
  <si>
    <t>из них:</t>
  </si>
  <si>
    <t>в том числе:</t>
  </si>
  <si>
    <t>Всего</t>
  </si>
  <si>
    <t xml:space="preserve">в том числе </t>
  </si>
  <si>
    <t xml:space="preserve">х </t>
  </si>
  <si>
    <t>х</t>
  </si>
  <si>
    <t>211</t>
  </si>
  <si>
    <t>213</t>
  </si>
  <si>
    <t xml:space="preserve">222 </t>
  </si>
  <si>
    <t>Электроэнергия</t>
  </si>
  <si>
    <t>223.001</t>
  </si>
  <si>
    <t>Теплоэнергия</t>
  </si>
  <si>
    <t>223.002</t>
  </si>
  <si>
    <t>225.004</t>
  </si>
  <si>
    <t>Капитальный ремонт</t>
  </si>
  <si>
    <t>225.005</t>
  </si>
  <si>
    <t>Текущий ремонт зданий</t>
  </si>
  <si>
    <t>225.006</t>
  </si>
  <si>
    <t>Прочие расходы (кроме содержания помещений в чистоте, капитального и текущего ремонтов), в том числе:</t>
  </si>
  <si>
    <t>225.007</t>
  </si>
  <si>
    <t>225.008</t>
  </si>
  <si>
    <t>225.015</t>
  </si>
  <si>
    <t>Прочие работы, услуги, в том числе:</t>
  </si>
  <si>
    <t xml:space="preserve">226 </t>
  </si>
  <si>
    <t>310.312</t>
  </si>
  <si>
    <t>Остаток средств районного бюджета</t>
  </si>
  <si>
    <t>111</t>
  </si>
  <si>
    <t>112</t>
  </si>
  <si>
    <t>119</t>
  </si>
  <si>
    <t>244</t>
  </si>
  <si>
    <t>Наименование показателя</t>
  </si>
  <si>
    <t>Код строки</t>
  </si>
  <si>
    <t>Код по бюджетной классификации РФ</t>
  </si>
  <si>
    <t>субсидия на финансовое обеспечение выполнения муниципального задания</t>
  </si>
  <si>
    <t>Средства от оказания услуг (выполнения работ) на платной основе и от иной приносящей доход деятельности</t>
  </si>
  <si>
    <t>в том числе</t>
  </si>
  <si>
    <r>
      <t>Выплаты по расходам, всего:</t>
    </r>
    <r>
      <rPr>
        <sz val="11"/>
        <color indexed="8"/>
        <rFont val="Times New Roman"/>
        <family val="1"/>
      </rPr>
      <t xml:space="preserve"> </t>
    </r>
  </si>
  <si>
    <t>Остаток средств на начало года</t>
  </si>
  <si>
    <t>№ п/п</t>
  </si>
  <si>
    <t xml:space="preserve">Доходы от собственности </t>
  </si>
  <si>
    <t>субсидии предоставляемые в соответствии с абзацем вторым пункта 1 статьи 78.1 Бюджетного кодекса РФ (субсидии на иные цели)</t>
  </si>
  <si>
    <t>Остаток доходов от оказания услуг, работ</t>
  </si>
  <si>
    <t>120</t>
  </si>
  <si>
    <t>КФСР</t>
  </si>
  <si>
    <t>150</t>
  </si>
  <si>
    <t>200</t>
  </si>
  <si>
    <t xml:space="preserve">Выплаты персоналу, всего </t>
  </si>
  <si>
    <t>800</t>
  </si>
  <si>
    <t>853</t>
  </si>
  <si>
    <t>Содержание помещений в чистоте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</si>
  <si>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</si>
  <si>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должность, группа должностей</t>
  </si>
  <si>
    <t>всего</t>
  </si>
  <si>
    <t>по должностному окладу</t>
  </si>
  <si>
    <t>численность,ед</t>
  </si>
  <si>
    <t>ИТОГО</t>
  </si>
  <si>
    <t>Код видов расходов</t>
  </si>
  <si>
    <t>Источник финансового обеспечения</t>
  </si>
  <si>
    <t>Наименование расходов</t>
  </si>
  <si>
    <t>количество работников,чел</t>
  </si>
  <si>
    <t>количество дней</t>
  </si>
  <si>
    <t>Сумма, руб (гр3*гр4*гр5)</t>
  </si>
  <si>
    <t>Наименование государственного внебюджетного фонда</t>
  </si>
  <si>
    <t>1.1</t>
  </si>
  <si>
    <t>1.2</t>
  </si>
  <si>
    <t>в том числе по ставке 22,0%</t>
  </si>
  <si>
    <t>по ставке 10,0%</t>
  </si>
  <si>
    <t>2</t>
  </si>
  <si>
    <t>2.1</t>
  </si>
  <si>
    <t>2.2</t>
  </si>
  <si>
    <t>в том числе обязательное социальное страхование на случай временной нетрудоспособности в связис материнством по ставке 2,9%</t>
  </si>
  <si>
    <t>Итого</t>
  </si>
  <si>
    <t>количество выплат в год</t>
  </si>
  <si>
    <t>Ставка налога, %</t>
  </si>
  <si>
    <t>- за счет средств районного бюджета</t>
  </si>
  <si>
    <t>223</t>
  </si>
  <si>
    <t>225</t>
  </si>
  <si>
    <t>Текущий ремонт нефинансовых активов, кроме зданий</t>
  </si>
  <si>
    <t>510</t>
  </si>
  <si>
    <t>УТВЕРЖДАЮ</t>
  </si>
  <si>
    <t>по ОКЕИ</t>
  </si>
  <si>
    <t>Остаток средств субсидии из областного бюджета на выплату заработной  платы с начислениями на нее работникам МУ и МСУ</t>
  </si>
  <si>
    <t>Противопожарные мероприятия, связанные с содержанием имущества, в том числе</t>
  </si>
  <si>
    <t>226</t>
  </si>
  <si>
    <t>Директор</t>
  </si>
  <si>
    <t>обязательное социальное страхование от несчастных случаев на производстве и профессиональных заболеваний по ставке 0,2%</t>
  </si>
  <si>
    <t>Абонентская плата</t>
  </si>
  <si>
    <t>Подписка на периодические издания</t>
  </si>
  <si>
    <t>Курсы повышения квалификации</t>
  </si>
  <si>
    <t>0703</t>
  </si>
  <si>
    <t>Прочие услуги</t>
  </si>
  <si>
    <t xml:space="preserve"> </t>
  </si>
  <si>
    <t>131</t>
  </si>
  <si>
    <t>291</t>
  </si>
  <si>
    <t>130</t>
  </si>
  <si>
    <t>290</t>
  </si>
  <si>
    <t>Остаток средств районного бюджета на софинансирование субсидии из областного бюджета</t>
  </si>
  <si>
    <t>субсидии на осуществление капитальных вложений</t>
  </si>
  <si>
    <t>Социальные пособия и компенсации персоналу в денежной форме</t>
  </si>
  <si>
    <t>266</t>
  </si>
  <si>
    <t>Прочие работы, услуги</t>
  </si>
  <si>
    <t>212</t>
  </si>
  <si>
    <t>Увеличение стоимости прочих оборотных запасов (материалов)</t>
  </si>
  <si>
    <t>346</t>
  </si>
  <si>
    <t>349</t>
  </si>
  <si>
    <t>Увеличение стоимости прочих материальных запасов однократного применения</t>
  </si>
  <si>
    <t>Увеличение стоимости основных средств</t>
  </si>
  <si>
    <t>Социальные пособия и компенсации</t>
  </si>
  <si>
    <t xml:space="preserve">Суточные </t>
  </si>
  <si>
    <t>Проезд</t>
  </si>
  <si>
    <t>Проживание</t>
  </si>
  <si>
    <t>155</t>
  </si>
  <si>
    <t>180</t>
  </si>
  <si>
    <t xml:space="preserve">Остаток безвозмездных денежных поступлений текущего характера </t>
  </si>
  <si>
    <t>341</t>
  </si>
  <si>
    <t>Увеличение стоимости строительных материалов</t>
  </si>
  <si>
    <t>344</t>
  </si>
  <si>
    <t>134</t>
  </si>
  <si>
    <t>_________________________</t>
  </si>
  <si>
    <t xml:space="preserve">Директор </t>
  </si>
  <si>
    <t>(руководитель учреждения)</t>
  </si>
  <si>
    <t>(подпись)           (расшифровка подписи)</t>
  </si>
  <si>
    <t>коды</t>
  </si>
  <si>
    <t>дата</t>
  </si>
  <si>
    <t>по сводному реестру</t>
  </si>
  <si>
    <t>глава БК</t>
  </si>
  <si>
    <t>ИНН</t>
  </si>
  <si>
    <t>КПП</t>
  </si>
  <si>
    <t>1000</t>
  </si>
  <si>
    <t>1100</t>
  </si>
  <si>
    <t>1200</t>
  </si>
  <si>
    <t>1210</t>
  </si>
  <si>
    <t>1220</t>
  </si>
  <si>
    <t>1230</t>
  </si>
  <si>
    <t>1400</t>
  </si>
  <si>
    <t>1500</t>
  </si>
  <si>
    <t>2000</t>
  </si>
  <si>
    <t>2100</t>
  </si>
  <si>
    <t>2112</t>
  </si>
  <si>
    <t>2120</t>
  </si>
  <si>
    <t>2111</t>
  </si>
  <si>
    <t>2140</t>
  </si>
  <si>
    <t>2121</t>
  </si>
  <si>
    <t>2300</t>
  </si>
  <si>
    <t>2641</t>
  </si>
  <si>
    <t>2600</t>
  </si>
  <si>
    <t>852</t>
  </si>
  <si>
    <t>Коды строк</t>
  </si>
  <si>
    <t>Год начала закупки</t>
  </si>
  <si>
    <t>Сумма</t>
  </si>
  <si>
    <t>за пределами планового периода</t>
  </si>
  <si>
    <t>Выплаты на закупку товаров, работ, услуг, всего(2)</t>
  </si>
  <si>
    <t>в т.ч. по контрактам (договорам), заключенным до начала текущего финансового года без применения норм ФЗ от 04.04.2013 № 44-ФЗ и ФЗ от 18.07.2011г. № 223-ФЗ (3)</t>
  </si>
  <si>
    <t>по контрактам (договорам), планируемым к заключению в соответствующем финансовом году без применения  норм № 44-ФЗ и № 223-ФЗ (3)</t>
  </si>
  <si>
    <t>1.3</t>
  </si>
  <si>
    <t>по контрактам (договорам),  заключенным до начала текущего финансового года с учетом требований норм № 44-ФЗ и № 223-ФЗ (4)</t>
  </si>
  <si>
    <t>1.4</t>
  </si>
  <si>
    <t>по контрактам (договорам),  планируемым к заключению в соответствующем финансовом году с учетом требований норм № 44-ФЗ и № 223-ФЗ (4)</t>
  </si>
  <si>
    <t>1.4.1</t>
  </si>
  <si>
    <t>за счет субсидий предоставляемых на финансовое обеспечение выполнения муниципального задания, в т.ч.</t>
  </si>
  <si>
    <t>1.4.1.1</t>
  </si>
  <si>
    <t>в соответствии с Федеральным законом № 44-ФЗ</t>
  </si>
  <si>
    <t>1.4.2</t>
  </si>
  <si>
    <t>за счет субсидий  предоставляемых в соответствии с абзацем вторым пункта 1 статьи 78.1 Бюджетного кодекса Российской Федерации</t>
  </si>
  <si>
    <t>1.4.2.1</t>
  </si>
  <si>
    <t>1.4.3</t>
  </si>
  <si>
    <t>за счет субсидий, предоставляемых на осуществление капитальных вложений (5)</t>
  </si>
  <si>
    <t>1.4.3.1</t>
  </si>
  <si>
    <t>1.4.4.1</t>
  </si>
  <si>
    <t>за счет прочих источников финансового обеспечения</t>
  </si>
  <si>
    <t>1.4.4.2</t>
  </si>
  <si>
    <t>в соответствии с Федеральным законом № 223-ФЗ</t>
  </si>
  <si>
    <t>Итого по контрактам, планируемым к заключению в соответствующем финансовом году в соответствии с Федеральным законом № 44-ФЗ по соответствующему году закупки (6)</t>
  </si>
  <si>
    <t>в том числе по году начала закупки</t>
  </si>
  <si>
    <t>Итого по договорам, планируемым к заключению в соответствующем финансовом году в соответствии с Федеральным законом № 223-ФЗ по соответствующему году закупки</t>
  </si>
  <si>
    <t>Исполнитель</t>
  </si>
  <si>
    <t>x</t>
  </si>
  <si>
    <t>ведущий экономист</t>
  </si>
  <si>
    <t>1.1 Расчет доходов от собственности</t>
  </si>
  <si>
    <t>Наименование объекта</t>
  </si>
  <si>
    <t>планируемый объем предоставления имущества в аренду ( в натуральных показателях)</t>
  </si>
  <si>
    <t xml:space="preserve"> объем планируемых поступлений, руб</t>
  </si>
  <si>
    <t>на текущий фин год</t>
  </si>
  <si>
    <t>на 1-й год план периода</t>
  </si>
  <si>
    <t>на 2-й год план периода</t>
  </si>
  <si>
    <t>Недвижимое имущество, всего</t>
  </si>
  <si>
    <t>Помещения нежилые, кв.м</t>
  </si>
  <si>
    <t>Движимое имущество, всего</t>
  </si>
  <si>
    <t xml:space="preserve">Итого </t>
  </si>
  <si>
    <t>Наименование услуг</t>
  </si>
  <si>
    <t>Цена (тариф) за единицу услуги</t>
  </si>
  <si>
    <t xml:space="preserve">Объем оказания </t>
  </si>
  <si>
    <t>Доходы от оказания платных услуг (работ), работ, компенсации затрат учреждений, всего</t>
  </si>
  <si>
    <r>
      <t>Доходы, всего:</t>
    </r>
    <r>
      <rPr>
        <sz val="11"/>
        <color indexed="8"/>
        <rFont val="Times New Roman"/>
        <family val="1"/>
      </rPr>
      <t xml:space="preserve"> </t>
    </r>
  </si>
  <si>
    <t>2320</t>
  </si>
  <si>
    <t>Иные налоги, (включаемые в состав расходов) в бюджеты бюджетной системы РФ , а так же государственная пошлина</t>
  </si>
  <si>
    <t>Расходы на закупку товаров, работ и услуг, всего</t>
  </si>
  <si>
    <t>2640</t>
  </si>
  <si>
    <t>240</t>
  </si>
  <si>
    <t>из них налог на имущество организаций и земельный налог</t>
  </si>
  <si>
    <t>2310</t>
  </si>
  <si>
    <t>851</t>
  </si>
  <si>
    <t>налоги, пошлины и сборы</t>
  </si>
  <si>
    <t>2331</t>
  </si>
  <si>
    <t>0801</t>
  </si>
  <si>
    <t>1510</t>
  </si>
  <si>
    <t xml:space="preserve">                          (наименование учреждения)</t>
  </si>
  <si>
    <r>
      <t xml:space="preserve">единица измерения: </t>
    </r>
    <r>
      <rPr>
        <b/>
        <sz val="12"/>
        <color indexed="8"/>
        <rFont val="Times New Roman"/>
        <family val="1"/>
      </rPr>
      <t>руб.</t>
    </r>
  </si>
  <si>
    <t>057</t>
  </si>
  <si>
    <t>Аналитическая  группа подвида</t>
  </si>
  <si>
    <t>КОСГУ, ДОП ЭК</t>
  </si>
  <si>
    <t>Объем финансового обеспечения, руб. (с точностью  до двух после запятой - 0,00)</t>
  </si>
  <si>
    <t xml:space="preserve">субсидия из областного бюджета на выплату заработной  платы с начислениями на нее работникам муниципальных учреждений </t>
  </si>
  <si>
    <t>субсидия районного бюджета на софинансирование субсидии из областного бюджета на выплату заработной платы с начислениями на нее работникам муниципальных учреждений</t>
  </si>
  <si>
    <t>средства от оказания услуг (выполнения работ), на платной основе и от иной приносящей доход деятельности</t>
  </si>
  <si>
    <t>доходы от компенсации затрат</t>
  </si>
  <si>
    <t>Безвозмездные денежные поступления, всего:</t>
  </si>
  <si>
    <t>Поступления текущего характера от наднациональных организаций и правительств иностранных государств</t>
  </si>
  <si>
    <t>1410</t>
  </si>
  <si>
    <t>Прочие доходы, всего</t>
  </si>
  <si>
    <t>Целевые субсидии</t>
  </si>
  <si>
    <t>152</t>
  </si>
  <si>
    <t>100</t>
  </si>
  <si>
    <t>Оплата труда, в том числе:</t>
  </si>
  <si>
    <t>2110</t>
  </si>
  <si>
    <t>Прочие выплаты персоналу, в т.ч. компенсационного характера</t>
  </si>
  <si>
    <t>Транспортные услуги</t>
  </si>
  <si>
    <t>222</t>
  </si>
  <si>
    <t>Заработная плата (районный бюджет)</t>
  </si>
  <si>
    <t>Взносы по обязательному социальному страхованию на выплаты по оплате труда работникам и иные выплаты работникам учреждений, всего</t>
  </si>
  <si>
    <t>Социальные и иные выплаты населению</t>
  </si>
  <si>
    <t>2200</t>
  </si>
  <si>
    <t>300</t>
  </si>
  <si>
    <t>Социальные выплаты гражданам, кроме публичных нормативных обязательств</t>
  </si>
  <si>
    <t>2210</t>
  </si>
  <si>
    <t>320</t>
  </si>
  <si>
    <t>321</t>
  </si>
  <si>
    <t>2211</t>
  </si>
  <si>
    <t>из них пособия, компенсации и социальные выплаты гражданам, кроме публичных нормативных обязательств</t>
  </si>
  <si>
    <t>262</t>
  </si>
  <si>
    <t>Уплата налогов, сборов и иных платежей, всего</t>
  </si>
  <si>
    <t xml:space="preserve">уплата штрафов (в т.ч. административных), пеней, иных платежей 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</si>
  <si>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</si>
  <si>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</si>
  <si>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</si>
  <si>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</si>
  <si>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</si>
  <si>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</si>
  <si>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2330</t>
  </si>
  <si>
    <t>2630</t>
  </si>
  <si>
    <t>2631</t>
  </si>
  <si>
    <t>243</t>
  </si>
  <si>
    <t>Закупка товаров, работ и услуг в целях капитального ремонта муниципального имущества</t>
  </si>
  <si>
    <t>228</t>
  </si>
  <si>
    <t>Прочая закупка товаров, работ и услуг, всего</t>
  </si>
  <si>
    <t>Услги связи</t>
  </si>
  <si>
    <t>221</t>
  </si>
  <si>
    <t>Оплата коммунальных услуг, в т.ч.</t>
  </si>
  <si>
    <t>223.003</t>
  </si>
  <si>
    <t>оплата потребления газа</t>
  </si>
  <si>
    <t>223.013</t>
  </si>
  <si>
    <t>Работы, услуги по содержанию имущества, в т.ч.</t>
  </si>
  <si>
    <t>225.018</t>
  </si>
  <si>
    <t>Прочие расходы по статье 225</t>
  </si>
  <si>
    <t>Текущий ремонт оборудования</t>
  </si>
  <si>
    <t>Страхование</t>
  </si>
  <si>
    <t>227</t>
  </si>
  <si>
    <t>310</t>
  </si>
  <si>
    <t>Приобретение оборудования</t>
  </si>
  <si>
    <t>Прочие расходы (кроме расходов на мягкий инвентарь и обмундирование, капитальное строительство)</t>
  </si>
  <si>
    <t>310.313</t>
  </si>
  <si>
    <t>Капитальное строительство</t>
  </si>
  <si>
    <t>310.314</t>
  </si>
  <si>
    <t>Увеличение стоимости лекарственных препаратов и материалов, используемых в медицинских целях</t>
  </si>
  <si>
    <t>Увеличение  стоимости горюче-смазочных материалов</t>
  </si>
  <si>
    <t>343</t>
  </si>
  <si>
    <t>Увеличение стоимости мягкого инвентаря</t>
  </si>
  <si>
    <t>345</t>
  </si>
  <si>
    <t>Капитальные вложения в объекты муниципальной собственности, всего</t>
  </si>
  <si>
    <t>2650</t>
  </si>
  <si>
    <t>407</t>
  </si>
  <si>
    <t>Строительство (реконструкция) объектов недвижимого имущества муниципальными учреждениями</t>
  </si>
  <si>
    <t>2652</t>
  </si>
  <si>
    <t>Прочие выплаты, всего</t>
  </si>
  <si>
    <t>4000</t>
  </si>
  <si>
    <t>их них возврат в бюджет средств субсидии</t>
  </si>
  <si>
    <t>4010</t>
  </si>
  <si>
    <t>610</t>
  </si>
  <si>
    <t>1-й год планового периода</t>
  </si>
  <si>
    <t>2-й год планового периода</t>
  </si>
  <si>
    <t>Остаток средств на начало текущего финансового года</t>
  </si>
  <si>
    <t>Услуги, работы для целей капвложений</t>
  </si>
  <si>
    <t>Услуги связи</t>
  </si>
  <si>
    <t>Прочие расходы по статье 223</t>
  </si>
  <si>
    <t>Оплата потребления газа</t>
  </si>
  <si>
    <t>Работы, услуги по содержанию имуществ, в т.ч.</t>
  </si>
  <si>
    <t>Раздел 2. Сведения по выплатам на закупку товаров, работ, услуг</t>
  </si>
  <si>
    <t>1.4.4</t>
  </si>
  <si>
    <t>Уханова Ю.М.</t>
  </si>
  <si>
    <t>8 (831 92) 5-12-51, 5-27-92</t>
  </si>
  <si>
    <t xml:space="preserve">                                                                              должность                                                                                  фамилия, инициалы</t>
  </si>
  <si>
    <t>1.1.1 Расчет доходов в виде арендной либо иной платы за передачу в безвозмездное пользование муниципального имущества</t>
  </si>
  <si>
    <t>плата (тариф) арендной платы за единицу площади, руб.</t>
  </si>
  <si>
    <t xml:space="preserve"> объем планируемых поступлений, руб.</t>
  </si>
  <si>
    <r>
      <t>1.</t>
    </r>
    <r>
      <rPr>
        <sz val="11"/>
        <color indexed="8"/>
        <rFont val="Times New Roman"/>
        <family val="1"/>
      </rPr>
      <t>1.2 Расчет доходов от иной приносящей доход деятельности</t>
    </r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</si>
  <si>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</si>
  <si>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</si>
  <si>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 xml:space="preserve">1.1. Расчёты (обоснования) расходов на оплату труда </t>
  </si>
  <si>
    <t>Среднемесячный размер  оплаты труда на одного работника, руб.</t>
  </si>
  <si>
    <t>по выплатам компенсационного характера</t>
  </si>
  <si>
    <t>по выплатам стимулирующего характера</t>
  </si>
  <si>
    <t>Фонд оплаты труда в год, руб. (гр. 3*гр.4*12)</t>
  </si>
  <si>
    <t>Средний размер выплаты на одного работника, руб.</t>
  </si>
  <si>
    <t>количество работников,чел.</t>
  </si>
  <si>
    <t xml:space="preserve">1.2. Расчеты (обоснования) выплат персоналу при направлении в служебные командировки </t>
  </si>
  <si>
    <t>1.3. Расчеты (обоснования) выплат социальных пособий и компенсаций персоналу в денежной форме</t>
  </si>
  <si>
    <t>Сумма, руб. (гр3*гр4*гр5)</t>
  </si>
  <si>
    <t>1.4. Расчеты (обоснования) страховых взносов на обязательное страхование в Пенсионный фонд РФ, в Фонд социального страхования РФ, в Федеральный фонд обязательного медицинского страхования</t>
  </si>
  <si>
    <t>Размер базы для начисления страховых взносов, руб.</t>
  </si>
  <si>
    <t>Сумма взноса, руб.</t>
  </si>
  <si>
    <t>Страховые взносы в Пенсионный фонд РФ, всего</t>
  </si>
  <si>
    <t>Страховые взносы в Фонд социального страхования РФ, всего</t>
  </si>
  <si>
    <t>3</t>
  </si>
  <si>
    <t>Страховые взносы в Федеральный  Фонд ОМС, всего ( по ставке 5,1%)</t>
  </si>
  <si>
    <t>2. Расчеты (обоснования) расходов на уплату налогов, сборов и иных платежей (строка 2300)</t>
  </si>
  <si>
    <t>Сумма исчисленного налога, подлежащего уплате, руб.</t>
  </si>
  <si>
    <t>Налоговая база, руб.</t>
  </si>
  <si>
    <t xml:space="preserve"> Сумма исчисленного налога подлежащего уплате (гр3*гр4)/100</t>
  </si>
  <si>
    <t>Налоги, пошлины и сборы (291)</t>
  </si>
  <si>
    <t>Штрафы за нарушение законодательства о налогах и сборах, законодательства о страховых взносах (292)</t>
  </si>
  <si>
    <t>Штрафы за нарушение законодательства о закупках и нарушение условий контрактов (договоров) (293)</t>
  </si>
  <si>
    <t>Другие экономические санкции (295)</t>
  </si>
  <si>
    <t>3. Расчет (обоснование) прочих расходов  (кроме расходов на закупку товаров, работ и услуг) (строка 2500)</t>
  </si>
  <si>
    <t>Размер одной выплаты, руб.</t>
  </si>
  <si>
    <t>Общая сумма выплат (гр3*гр4)</t>
  </si>
  <si>
    <t>4. Расчет (обоснование)  расходов на закупку товаров, работ и услуг  (строка 2600)</t>
  </si>
  <si>
    <t>Количество платежей в год</t>
  </si>
  <si>
    <t>Стоимость за единицу, руб.</t>
  </si>
  <si>
    <t>4.1. Расчет (обоснование) расходов на оплату услуг связи (221)</t>
  </si>
  <si>
    <t>4.2. Расчет (обоснование) расходов на оплату транспортных услуг (222)</t>
  </si>
  <si>
    <t>Количество услуг перевозки</t>
  </si>
  <si>
    <t>Цена услуги перевозки, руб.</t>
  </si>
  <si>
    <t>Количество номеров, руб.</t>
  </si>
  <si>
    <t>Сумма, руб. (гр3*гр4)</t>
  </si>
  <si>
    <t>Обеспечение должностных лиц проездными документами в служебных целях</t>
  </si>
  <si>
    <t>4.3. Расчет (обоснование) расходов на оплату коммунальных услуг (223)</t>
  </si>
  <si>
    <t>Размер потребления ресурсов</t>
  </si>
  <si>
    <t>Тариф  (с учетом НДС), руб.</t>
  </si>
  <si>
    <t>Индексация,%</t>
  </si>
  <si>
    <t>Сумма, руб. (гр3*гр4*гр.6)</t>
  </si>
  <si>
    <t>4.4. Расчет (обоснование)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</si>
  <si>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</si>
  <si>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</si>
  <si>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руб.</t>
  </si>
  <si>
    <t xml:space="preserve">4.5. Расчет (обоснование) расходов на оплату прочих работ, услуг (226,227) </t>
  </si>
  <si>
    <t>Количество договоров</t>
  </si>
  <si>
    <t>Стоимость услуги, руб.</t>
  </si>
  <si>
    <t>Приобретение (обновление) программного обеспечения (астрал, 1С)</t>
  </si>
  <si>
    <t>Работы по договорам гражданско-правового характера (в т.ч. оплата труда внештатных сотрудников)</t>
  </si>
  <si>
    <t>4.6. Расчет (обоснование) расходов на приобретение основных средств (310)</t>
  </si>
  <si>
    <t>Количество</t>
  </si>
  <si>
    <t>Средняя стоимость, руб.</t>
  </si>
  <si>
    <t>сумма, руб. (гр.3*гр.4)</t>
  </si>
  <si>
    <t>4.7. Расчет (обоснование) расходов на приобретение материальных запасов (341,343,344,345,346,349)</t>
  </si>
  <si>
    <t>Приобретение запасов (материалов) -канцелярия (346)</t>
  </si>
  <si>
    <t xml:space="preserve">Обоснования (расчеты) плановых поступлений и выплат на </t>
  </si>
  <si>
    <r>
      <t xml:space="preserve">Главный распорядитель бюджетных средств: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 xml:space="preserve">Отдел культуры  администрации Пильнинского муниципального района </t>
    </r>
  </si>
  <si>
    <t>Инженер по ЭОГО</t>
  </si>
  <si>
    <t>Налог на имущество организаций</t>
  </si>
  <si>
    <t>Земельный налог</t>
  </si>
  <si>
    <t>Интернет</t>
  </si>
  <si>
    <t>Услуги дератизации</t>
  </si>
  <si>
    <t>Обслуживание АПС</t>
  </si>
  <si>
    <t xml:space="preserve">Текущий ремонт оборудования (заправка картриджа и ремонт принтера </t>
  </si>
  <si>
    <t>средства от  оказания услуг (выполнения работ) на платной основе и от иной приносящей доход деятельности</t>
  </si>
  <si>
    <t>Мед. осмотр пед. работников</t>
  </si>
  <si>
    <t>Прочие запасы (материалы) (349)</t>
  </si>
  <si>
    <t>Приобретение строительных материалов (344)</t>
  </si>
  <si>
    <t>Муниципальное учреждение культуры Пильнинский районный культурно-досуговый центр</t>
  </si>
  <si>
    <t>Зиновьев И.А.</t>
  </si>
  <si>
    <r>
      <t xml:space="preserve">Учреждение: </t>
    </r>
    <r>
      <rPr>
        <b/>
        <u val="single"/>
        <sz val="12"/>
        <color indexed="8"/>
        <rFont val="Times New Roman"/>
        <family val="1"/>
      </rPr>
      <t>Муниципальное учреждение культуры Пильнинский районный культурно-досуговый центр</t>
    </r>
  </si>
  <si>
    <t>Зам. директора</t>
  </si>
  <si>
    <t>Зав. сектором</t>
  </si>
  <si>
    <t>Методисты</t>
  </si>
  <si>
    <t>Звукорежиссёр</t>
  </si>
  <si>
    <t>Водитель</t>
  </si>
  <si>
    <t>Хормейстер</t>
  </si>
  <si>
    <t>Концертмейстер</t>
  </si>
  <si>
    <t>Страхование автомашин</t>
  </si>
  <si>
    <t>Приобретение основных средств (мебель, муз. и свет. оборудование, комп. техника)</t>
  </si>
  <si>
    <t>Приобретение лекарственных препаратов и материалов, применяемых в медицинских целях (341)</t>
  </si>
  <si>
    <t>Приобретение горюче-смазочных материалов (343)</t>
  </si>
  <si>
    <t>Приобретение мягкого инвентаря (ткань) -(345)</t>
  </si>
  <si>
    <t>Мед. осмотр  работников</t>
  </si>
  <si>
    <t>1.1 Спонсорская помощь</t>
  </si>
  <si>
    <t>2.1. Организация и проведение выставок-продаж, конференций, мастер-классов, мероприятий, занятий кружков, танцев и секций</t>
  </si>
  <si>
    <t>2.2. Занятия спортом</t>
  </si>
  <si>
    <t>2.3. Аквагримм</t>
  </si>
  <si>
    <t>2.4. Показ кинофильмов и мультфильмов</t>
  </si>
  <si>
    <t>2.5.Предоставление концертного зала для концертов (цирков) и другое</t>
  </si>
  <si>
    <t>2.6. Прокат музыкальной аппаратуры</t>
  </si>
  <si>
    <t>2.7. Дискотека</t>
  </si>
  <si>
    <t>2.8. Организация и проведение культурно-массовых мероприятий</t>
  </si>
  <si>
    <t>2. Доходы от оказания услуг (выполнения работ), на платной основе и от иной приносящей доход деятельности, всего</t>
  </si>
  <si>
    <t>1. Безвозмездные  денежные поступления текущего характера, всего</t>
  </si>
  <si>
    <t>Субсидии на осуществление капитальных вложений</t>
  </si>
  <si>
    <t>1520</t>
  </si>
  <si>
    <t>субсидии предоставляемые в соответствии с абзацем вторым пункта 1 статьи 78.1 БК РФ (субсидии на иные цели)</t>
  </si>
  <si>
    <t>Капитальный ремонт и ремонтно-реставрационные работы муниципальных учреждений культуры</t>
  </si>
  <si>
    <t xml:space="preserve">р.п.Пильна,ул. Тарлыкова, д.8 </t>
  </si>
  <si>
    <t>Экспертиза сметной документации</t>
  </si>
  <si>
    <t>Зав. сектором учёта и отчётности                                                                                                                                                                                           Любаева Г.В.</t>
  </si>
  <si>
    <t>Текущий ремонт здания (замена отопления)</t>
  </si>
  <si>
    <r>
      <t>«</t>
    </r>
    <r>
      <rPr>
        <b/>
        <u val="single"/>
        <sz val="12"/>
        <color indexed="8"/>
        <rFont val="Times New Roman"/>
        <family val="1"/>
      </rPr>
      <t>11</t>
    </r>
    <r>
      <rPr>
        <b/>
        <sz val="12"/>
        <color indexed="8"/>
        <rFont val="Times New Roman"/>
        <family val="1"/>
      </rPr>
      <t>»  января  2021 г.</t>
    </r>
  </si>
  <si>
    <t>План финансово-хозяйственной деятельности на 2021 год</t>
  </si>
  <si>
    <t>и на плановый период 2022 и 2023 годов</t>
  </si>
  <si>
    <t>от «11» января 2021 г.</t>
  </si>
  <si>
    <t>11.01.2021 г.</t>
  </si>
  <si>
    <t>Раздел 1. Поступления и выплаты на 2021 год</t>
  </si>
  <si>
    <t>189</t>
  </si>
  <si>
    <t>Раздел 1. Поступления и выплаты на плановый период 2022 г. и 2023 г.</t>
  </si>
  <si>
    <t>на  2021 г. (текущий финансовый год)</t>
  </si>
  <si>
    <t>на 2022 г. (первый год планового периода)</t>
  </si>
  <si>
    <t>на 2023 г. (второй год планового периода)</t>
  </si>
  <si>
    <t xml:space="preserve">Расчеты (обоснования) к плану финансово-хозяйственной деятельности МУК Пильнинский РКДЦ на 2021 г. </t>
  </si>
  <si>
    <t>247</t>
  </si>
  <si>
    <t>244, 247</t>
  </si>
  <si>
    <t xml:space="preserve">Расчеты (обоснования) к плану финансово-хозяйственной деятельности МУК Пильнинский РКДЦ на 2022 г. </t>
  </si>
  <si>
    <t xml:space="preserve">Расчеты (обоснования) к плану финансово-хозяйственной деятельности МУК Пильнинский РКДЦ на 2023 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</si>
</sst>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</numFmts>
  <fonts count="8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b/>
      <u val="single"/>
      <sz val="12"/>
      <color indexed="8"/>
      <name val="Times New Roman"/>
      <family val="1"/>
    </font>
    <font>
      <sz val="11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7"/>
      <name val="Times New Roman"/>
      <family val="1"/>
    </font>
    <font>
      <sz val="12"/>
      <name val="Arial Cyr"/>
      <family val="2"/>
    </font>
    <font>
      <u val="single"/>
      <sz val="12"/>
      <name val="Times New Roman"/>
      <family val="1"/>
    </font>
    <font>
      <u val="single"/>
      <sz val="10"/>
      <name val="Arial Cyr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6" fillId="3" borderId="0" applyNumberFormat="0" applyBorder="0" applyAlignment="0" applyProtection="0"/>
    <xf numFmtId="0" fontId="53" fillId="4" borderId="0" applyNumberFormat="0" applyBorder="0" applyAlignment="0" applyProtection="0"/>
    <xf numFmtId="0" fontId="16" fillId="5" borderId="0" applyNumberFormat="0" applyBorder="0" applyAlignment="0" applyProtection="0"/>
    <xf numFmtId="0" fontId="53" fillId="6" borderId="0" applyNumberFormat="0" applyBorder="0" applyAlignment="0" applyProtection="0"/>
    <xf numFmtId="0" fontId="16" fillId="7" borderId="0" applyNumberFormat="0" applyBorder="0" applyAlignment="0" applyProtection="0"/>
    <xf numFmtId="0" fontId="53" fillId="8" borderId="0" applyNumberFormat="0" applyBorder="0" applyAlignment="0" applyProtection="0"/>
    <xf numFmtId="0" fontId="16" fillId="9" borderId="0" applyNumberFormat="0" applyBorder="0" applyAlignment="0" applyProtection="0"/>
    <xf numFmtId="0" fontId="53" fillId="10" borderId="0" applyNumberFormat="0" applyBorder="0" applyAlignment="0" applyProtection="0"/>
    <xf numFmtId="0" fontId="16" fillId="11" borderId="0" applyNumberFormat="0" applyBorder="0" applyAlignment="0" applyProtection="0"/>
    <xf numFmtId="0" fontId="53" fillId="12" borderId="0" applyNumberFormat="0" applyBorder="0" applyAlignment="0" applyProtection="0"/>
    <xf numFmtId="0" fontId="16" fillId="13" borderId="0" applyNumberFormat="0" applyBorder="0" applyAlignment="0" applyProtection="0"/>
    <xf numFmtId="0" fontId="53" fillId="14" borderId="0" applyNumberFormat="0" applyBorder="0" applyAlignment="0" applyProtection="0"/>
    <xf numFmtId="0" fontId="16" fillId="15" borderId="0" applyNumberFormat="0" applyBorder="0" applyAlignment="0" applyProtection="0"/>
    <xf numFmtId="0" fontId="53" fillId="16" borderId="0" applyNumberFormat="0" applyBorder="0" applyAlignment="0" applyProtection="0"/>
    <xf numFmtId="0" fontId="16" fillId="17" borderId="0" applyNumberFormat="0" applyBorder="0" applyAlignment="0" applyProtection="0"/>
    <xf numFmtId="0" fontId="53" fillId="18" borderId="0" applyNumberFormat="0" applyBorder="0" applyAlignment="0" applyProtection="0"/>
    <xf numFmtId="0" fontId="16" fillId="19" borderId="0" applyNumberFormat="0" applyBorder="0" applyAlignment="0" applyProtection="0"/>
    <xf numFmtId="0" fontId="53" fillId="20" borderId="0" applyNumberFormat="0" applyBorder="0" applyAlignment="0" applyProtection="0"/>
    <xf numFmtId="0" fontId="16" fillId="9" borderId="0" applyNumberFormat="0" applyBorder="0" applyAlignment="0" applyProtection="0"/>
    <xf numFmtId="0" fontId="53" fillId="21" borderId="0" applyNumberFormat="0" applyBorder="0" applyAlignment="0" applyProtection="0"/>
    <xf numFmtId="0" fontId="16" fillId="15" borderId="0" applyNumberFormat="0" applyBorder="0" applyAlignment="0" applyProtection="0"/>
    <xf numFmtId="0" fontId="53" fillId="22" borderId="0" applyNumberFormat="0" applyBorder="0" applyAlignment="0" applyProtection="0"/>
    <xf numFmtId="0" fontId="16" fillId="23" borderId="0" applyNumberFormat="0" applyBorder="0" applyAlignment="0" applyProtection="0"/>
    <xf numFmtId="0" fontId="54" fillId="24" borderId="0" applyNumberFormat="0" applyBorder="0" applyAlignment="0" applyProtection="0"/>
    <xf numFmtId="0" fontId="17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17" borderId="0" applyNumberFormat="0" applyBorder="0" applyAlignment="0" applyProtection="0"/>
    <xf numFmtId="0" fontId="54" fillId="27" borderId="0" applyNumberFormat="0" applyBorder="0" applyAlignment="0" applyProtection="0"/>
    <xf numFmtId="0" fontId="17" fillId="19" borderId="0" applyNumberFormat="0" applyBorder="0" applyAlignment="0" applyProtection="0"/>
    <xf numFmtId="0" fontId="54" fillId="28" borderId="0" applyNumberFormat="0" applyBorder="0" applyAlignment="0" applyProtection="0"/>
    <xf numFmtId="0" fontId="17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54" fillId="34" borderId="0" applyNumberFormat="0" applyBorder="0" applyAlignment="0" applyProtection="0"/>
    <xf numFmtId="0" fontId="17" fillId="35" borderId="0" applyNumberFormat="0" applyBorder="0" applyAlignment="0" applyProtection="0"/>
    <xf numFmtId="0" fontId="54" fillId="36" borderId="0" applyNumberFormat="0" applyBorder="0" applyAlignment="0" applyProtection="0"/>
    <xf numFmtId="0" fontId="17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41" borderId="0" applyNumberFormat="0" applyBorder="0" applyAlignment="0" applyProtection="0"/>
    <xf numFmtId="0" fontId="17" fillId="31" borderId="0" applyNumberFormat="0" applyBorder="0" applyAlignment="0" applyProtection="0"/>
    <xf numFmtId="0" fontId="54" fillId="42" borderId="0" applyNumberFormat="0" applyBorder="0" applyAlignment="0" applyProtection="0"/>
    <xf numFmtId="0" fontId="17" fillId="43" borderId="0" applyNumberFormat="0" applyBorder="0" applyAlignment="0" applyProtection="0"/>
    <xf numFmtId="0" fontId="55" fillId="44" borderId="1" applyNumberFormat="0" applyAlignment="0" applyProtection="0"/>
    <xf numFmtId="0" fontId="18" fillId="13" borderId="2" applyNumberFormat="0" applyAlignment="0" applyProtection="0"/>
    <xf numFmtId="0" fontId="56" fillId="45" borderId="3" applyNumberFormat="0" applyAlignment="0" applyProtection="0"/>
    <xf numFmtId="0" fontId="19" fillId="46" borderId="4" applyNumberFormat="0" applyAlignment="0" applyProtection="0"/>
    <xf numFmtId="0" fontId="57" fillId="45" borderId="1" applyNumberFormat="0" applyAlignment="0" applyProtection="0"/>
    <xf numFmtId="0" fontId="20" fillId="46" borderId="2" applyNumberFormat="0" applyAlignment="0" applyProtection="0"/>
    <xf numFmtId="0" fontId="5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60" fillId="0" borderId="7" applyNumberFormat="0" applyFill="0" applyAlignment="0" applyProtection="0"/>
    <xf numFmtId="0" fontId="22" fillId="0" borderId="8" applyNumberFormat="0" applyFill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63" fillId="47" borderId="13" applyNumberFormat="0" applyAlignment="0" applyProtection="0"/>
    <xf numFmtId="0" fontId="25" fillId="48" borderId="14" applyNumberFormat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66" fillId="51" borderId="0" applyNumberFormat="0" applyBorder="0" applyAlignment="0" applyProtection="0"/>
    <xf numFmtId="0" fontId="28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68" fillId="0" borderId="17" applyNumberFormat="0" applyFill="0" applyAlignment="0" applyProtection="0"/>
    <xf numFmtId="0" fontId="30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0" fillId="54" borderId="0" applyNumberFormat="0" applyBorder="0" applyAlignment="0" applyProtection="0"/>
    <xf numFmtId="0" fontId="32" fillId="7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4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4" fontId="5" fillId="0" borderId="21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14" fillId="0" borderId="22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89">
      <alignment/>
      <protection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9" fontId="12" fillId="55" borderId="19" xfId="0" applyNumberFormat="1" applyFont="1" applyFill="1" applyBorder="1" applyAlignment="1">
      <alignment horizontal="center" vertical="top" wrapText="1"/>
    </xf>
    <xf numFmtId="49" fontId="5" fillId="0" borderId="19" xfId="104" applyNumberFormat="1" applyFont="1" applyFill="1" applyBorder="1" applyAlignment="1">
      <alignment horizontal="center" vertical="top" wrapText="1"/>
    </xf>
    <xf numFmtId="4" fontId="12" fillId="55" borderId="27" xfId="0" applyNumberFormat="1" applyFont="1" applyFill="1" applyBorder="1" applyAlignment="1">
      <alignment horizontal="center" vertical="top" wrapText="1"/>
    </xf>
    <xf numFmtId="4" fontId="12" fillId="0" borderId="21" xfId="0" applyNumberFormat="1" applyFont="1" applyFill="1" applyBorder="1" applyAlignment="1">
      <alignment horizontal="center" vertical="top" wrapText="1"/>
    </xf>
    <xf numFmtId="4" fontId="4" fillId="55" borderId="21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49" fontId="12" fillId="56" borderId="0" xfId="0" applyNumberFormat="1" applyFont="1" applyFill="1" applyBorder="1" applyAlignment="1">
      <alignment horizontal="center" vertical="top" wrapText="1"/>
    </xf>
    <xf numFmtId="4" fontId="12" fillId="56" borderId="0" xfId="0" applyNumberFormat="1" applyFont="1" applyFill="1" applyBorder="1" applyAlignment="1">
      <alignment horizontal="center" vertical="top" wrapText="1"/>
    </xf>
    <xf numFmtId="49" fontId="4" fillId="56" borderId="0" xfId="0" applyNumberFormat="1" applyFont="1" applyFill="1" applyBorder="1" applyAlignment="1">
      <alignment horizontal="center" vertical="top" wrapText="1"/>
    </xf>
    <xf numFmtId="4" fontId="4" fillId="56" borderId="0" xfId="0" applyNumberFormat="1" applyFont="1" applyFill="1" applyBorder="1" applyAlignment="1">
      <alignment horizontal="center" vertical="top" wrapText="1"/>
    </xf>
    <xf numFmtId="4" fontId="5" fillId="56" borderId="0" xfId="0" applyNumberFormat="1" applyFont="1" applyFill="1" applyBorder="1" applyAlignment="1">
      <alignment horizontal="center" vertical="top"/>
    </xf>
    <xf numFmtId="0" fontId="5" fillId="56" borderId="0" xfId="0" applyFont="1" applyFill="1" applyBorder="1" applyAlignment="1">
      <alignment horizontal="center" vertical="top"/>
    </xf>
    <xf numFmtId="0" fontId="5" fillId="56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4" fontId="33" fillId="57" borderId="0" xfId="0" applyNumberFormat="1" applyFont="1" applyFill="1" applyBorder="1" applyAlignment="1">
      <alignment vertical="center" wrapText="1"/>
    </xf>
    <xf numFmtId="4" fontId="11" fillId="57" borderId="0" xfId="0" applyNumberFormat="1" applyFont="1" applyFill="1" applyBorder="1" applyAlignment="1">
      <alignment vertical="center" wrapText="1"/>
    </xf>
    <xf numFmtId="0" fontId="11" fillId="56" borderId="0" xfId="0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2" fontId="11" fillId="56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right" vertical="center"/>
    </xf>
    <xf numFmtId="0" fontId="73" fillId="0" borderId="21" xfId="0" applyFont="1" applyBorder="1" applyAlignment="1">
      <alignment horizontal="center" vertical="center" wrapText="1"/>
    </xf>
    <xf numFmtId="49" fontId="74" fillId="0" borderId="21" xfId="0" applyNumberFormat="1" applyFont="1" applyBorder="1" applyAlignment="1">
      <alignment vertical="center" wrapText="1"/>
    </xf>
    <xf numFmtId="0" fontId="74" fillId="0" borderId="21" xfId="0" applyFont="1" applyBorder="1" applyAlignment="1">
      <alignment vertical="center" wrapText="1"/>
    </xf>
    <xf numFmtId="0" fontId="73" fillId="0" borderId="21" xfId="0" applyFont="1" applyBorder="1" applyAlignment="1">
      <alignment vertical="center" wrapText="1"/>
    </xf>
    <xf numFmtId="49" fontId="73" fillId="0" borderId="21" xfId="0" applyNumberFormat="1" applyFont="1" applyBorder="1" applyAlignment="1">
      <alignment vertical="center" wrapText="1"/>
    </xf>
    <xf numFmtId="49" fontId="34" fillId="0" borderId="21" xfId="69" applyNumberFormat="1" applyFont="1" applyBorder="1" applyAlignment="1">
      <alignment vertical="center" wrapText="1"/>
    </xf>
    <xf numFmtId="0" fontId="7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73" fillId="0" borderId="21" xfId="0" applyNumberFormat="1" applyFont="1" applyBorder="1" applyAlignment="1">
      <alignment vertical="center" wrapText="1"/>
    </xf>
    <xf numFmtId="2" fontId="73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6" fillId="0" borderId="21" xfId="0" applyFont="1" applyBorder="1" applyAlignment="1">
      <alignment horizontal="justify" vertical="center"/>
    </xf>
    <xf numFmtId="0" fontId="76" fillId="0" borderId="21" xfId="0" applyFont="1" applyBorder="1" applyAlignment="1">
      <alignment horizontal="center" vertical="center"/>
    </xf>
    <xf numFmtId="0" fontId="76" fillId="0" borderId="21" xfId="0" applyFont="1" applyBorder="1" applyAlignment="1">
      <alignment vertical="center"/>
    </xf>
    <xf numFmtId="0" fontId="76" fillId="0" borderId="21" xfId="0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49" fontId="4" fillId="0" borderId="2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7" fillId="0" borderId="0" xfId="0" applyFont="1" applyAlignment="1">
      <alignment horizontal="center"/>
    </xf>
    <xf numFmtId="49" fontId="71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top" wrapText="1"/>
    </xf>
    <xf numFmtId="4" fontId="12" fillId="0" borderId="22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49" fontId="12" fillId="0" borderId="19" xfId="0" applyNumberFormat="1" applyFont="1" applyFill="1" applyBorder="1" applyAlignment="1">
      <alignment horizontal="center" vertical="top" wrapText="1"/>
    </xf>
    <xf numFmtId="4" fontId="12" fillId="0" borderId="27" xfId="0" applyNumberFormat="1" applyFont="1" applyFill="1" applyBorder="1" applyAlignment="1">
      <alignment horizontal="center" vertical="top" wrapText="1"/>
    </xf>
    <xf numFmtId="49" fontId="4" fillId="55" borderId="19" xfId="0" applyNumberFormat="1" applyFont="1" applyFill="1" applyBorder="1" applyAlignment="1">
      <alignment horizontal="center" vertical="top" wrapText="1"/>
    </xf>
    <xf numFmtId="4" fontId="4" fillId="55" borderId="27" xfId="0" applyNumberFormat="1" applyFont="1" applyFill="1" applyBorder="1" applyAlignment="1">
      <alignment horizontal="center" vertical="top" wrapText="1"/>
    </xf>
    <xf numFmtId="49" fontId="3" fillId="58" borderId="19" xfId="104" applyNumberFormat="1" applyFont="1" applyFill="1" applyBorder="1" applyAlignment="1">
      <alignment horizontal="center" vertical="top" wrapText="1"/>
    </xf>
    <xf numFmtId="49" fontId="4" fillId="55" borderId="28" xfId="0" applyNumberFormat="1" applyFont="1" applyFill="1" applyBorder="1" applyAlignment="1">
      <alignment horizontal="center" vertical="top" wrapText="1"/>
    </xf>
    <xf numFmtId="4" fontId="4" fillId="55" borderId="29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3" fillId="0" borderId="19" xfId="104" applyNumberFormat="1" applyFont="1" applyFill="1" applyBorder="1" applyAlignment="1">
      <alignment horizontal="center" vertical="top" wrapText="1"/>
    </xf>
    <xf numFmtId="4" fontId="3" fillId="0" borderId="21" xfId="104" applyNumberFormat="1" applyFont="1" applyFill="1" applyBorder="1" applyAlignment="1">
      <alignment horizontal="center" vertical="top" wrapText="1"/>
    </xf>
    <xf numFmtId="2" fontId="3" fillId="0" borderId="21" xfId="0" applyNumberFormat="1" applyFont="1" applyBorder="1" applyAlignment="1">
      <alignment wrapText="1"/>
    </xf>
    <xf numFmtId="0" fontId="5" fillId="0" borderId="21" xfId="0" applyFont="1" applyFill="1" applyBorder="1" applyAlignment="1">
      <alignment/>
    </xf>
    <xf numFmtId="0" fontId="42" fillId="0" borderId="32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42" fillId="0" borderId="34" xfId="0" applyFont="1" applyBorder="1" applyAlignment="1">
      <alignment horizontal="center" vertical="top" wrapText="1"/>
    </xf>
    <xf numFmtId="3" fontId="43" fillId="0" borderId="34" xfId="0" applyNumberFormat="1" applyFont="1" applyBorder="1" applyAlignment="1">
      <alignment horizontal="center" vertical="top" wrapText="1"/>
    </xf>
    <xf numFmtId="49" fontId="5" fillId="55" borderId="21" xfId="86" applyNumberFormat="1" applyFont="1" applyFill="1" applyBorder="1" applyAlignment="1">
      <alignment horizontal="center" vertical="top" wrapText="1"/>
    </xf>
    <xf numFmtId="4" fontId="5" fillId="0" borderId="21" xfId="86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center"/>
    </xf>
    <xf numFmtId="0" fontId="73" fillId="0" borderId="2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/>
    </xf>
    <xf numFmtId="4" fontId="5" fillId="0" borderId="21" xfId="104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12" fillId="0" borderId="33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Fill="1" applyBorder="1" applyAlignment="1">
      <alignment horizontal="center" vertical="top" wrapText="1"/>
    </xf>
    <xf numFmtId="49" fontId="3" fillId="0" borderId="21" xfId="104" applyNumberFormat="1" applyFont="1" applyFill="1" applyBorder="1" applyAlignment="1">
      <alignment horizontal="center" vertical="top" wrapText="1"/>
    </xf>
    <xf numFmtId="49" fontId="5" fillId="0" borderId="21" xfId="104" applyNumberFormat="1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horizontal="center" vertical="top" wrapText="1"/>
    </xf>
    <xf numFmtId="49" fontId="3" fillId="0" borderId="28" xfId="104" applyNumberFormat="1" applyFont="1" applyFill="1" applyBorder="1" applyAlignment="1">
      <alignment horizontal="center" vertical="top" wrapText="1"/>
    </xf>
    <xf numFmtId="49" fontId="3" fillId="0" borderId="20" xfId="104" applyNumberFormat="1" applyFont="1" applyFill="1" applyBorder="1" applyAlignment="1">
      <alignment horizontal="center" vertical="top" wrapText="1"/>
    </xf>
    <xf numFmtId="49" fontId="12" fillId="0" borderId="37" xfId="0" applyNumberFormat="1" applyFont="1" applyFill="1" applyBorder="1" applyAlignment="1">
      <alignment horizontal="center" vertical="top" wrapText="1"/>
    </xf>
    <xf numFmtId="49" fontId="3" fillId="0" borderId="37" xfId="104" applyNumberFormat="1" applyFont="1" applyFill="1" applyBorder="1" applyAlignment="1">
      <alignment horizontal="center" vertical="top" wrapText="1"/>
    </xf>
    <xf numFmtId="4" fontId="5" fillId="0" borderId="19" xfId="104" applyNumberFormat="1" applyFont="1" applyFill="1" applyBorder="1" applyAlignment="1">
      <alignment horizontal="center" vertical="top" wrapText="1"/>
    </xf>
    <xf numFmtId="4" fontId="41" fillId="0" borderId="19" xfId="104" applyNumberFormat="1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/>
    </xf>
    <xf numFmtId="4" fontId="12" fillId="0" borderId="21" xfId="24" applyNumberFormat="1" applyFont="1" applyFill="1" applyBorder="1" applyAlignment="1">
      <alignment horizontal="center" vertical="top" wrapText="1"/>
    </xf>
    <xf numFmtId="4" fontId="3" fillId="0" borderId="21" xfId="104" applyNumberFormat="1" applyFont="1" applyFill="1" applyBorder="1" applyAlignment="1">
      <alignment horizontal="center" vertical="top"/>
    </xf>
    <xf numFmtId="4" fontId="5" fillId="0" borderId="21" xfId="104" applyNumberFormat="1" applyFont="1" applyFill="1" applyBorder="1" applyAlignment="1">
      <alignment horizontal="center" vertical="top"/>
    </xf>
    <xf numFmtId="4" fontId="75" fillId="0" borderId="21" xfId="104" applyNumberFormat="1" applyFont="1" applyFill="1" applyBorder="1" applyAlignment="1">
      <alignment horizontal="center" vertical="top" wrapText="1"/>
    </xf>
    <xf numFmtId="4" fontId="75" fillId="0" borderId="21" xfId="0" applyNumberFormat="1" applyFont="1" applyFill="1" applyBorder="1" applyAlignment="1">
      <alignment horizontal="center" vertical="top" wrapText="1"/>
    </xf>
    <xf numFmtId="4" fontId="44" fillId="0" borderId="21" xfId="104" applyNumberFormat="1" applyFont="1" applyFill="1" applyBorder="1" applyAlignment="1">
      <alignment horizontal="center" vertical="top" wrapText="1"/>
    </xf>
    <xf numFmtId="4" fontId="41" fillId="0" borderId="21" xfId="104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4" fillId="55" borderId="21" xfId="0" applyNumberFormat="1" applyFont="1" applyFill="1" applyBorder="1" applyAlignment="1">
      <alignment horizontal="center" vertical="top" wrapText="1"/>
    </xf>
    <xf numFmtId="49" fontId="3" fillId="58" borderId="21" xfId="104" applyNumberFormat="1" applyFont="1" applyFill="1" applyBorder="1" applyAlignment="1">
      <alignment horizontal="center" vertical="top" wrapText="1"/>
    </xf>
    <xf numFmtId="0" fontId="39" fillId="0" borderId="21" xfId="0" applyFont="1" applyFill="1" applyBorder="1" applyAlignment="1">
      <alignment vertical="top" wrapText="1"/>
    </xf>
    <xf numFmtId="49" fontId="12" fillId="55" borderId="21" xfId="0" applyNumberFormat="1" applyFont="1" applyFill="1" applyBorder="1" applyAlignment="1">
      <alignment horizontal="center" vertical="top" wrapText="1"/>
    </xf>
    <xf numFmtId="49" fontId="5" fillId="55" borderId="21" xfId="86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49" fontId="5" fillId="0" borderId="21" xfId="86" applyNumberFormat="1" applyFont="1" applyFill="1" applyBorder="1" applyAlignment="1">
      <alignment horizontal="center" vertical="top" wrapText="1"/>
    </xf>
    <xf numFmtId="4" fontId="3" fillId="55" borderId="21" xfId="104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 vertical="center"/>
    </xf>
    <xf numFmtId="0" fontId="79" fillId="0" borderId="3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2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21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wrapText="1"/>
    </xf>
    <xf numFmtId="0" fontId="2" fillId="0" borderId="24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vertical="top"/>
    </xf>
    <xf numFmtId="0" fontId="5" fillId="0" borderId="21" xfId="0" applyFont="1" applyFill="1" applyBorder="1" applyAlignment="1">
      <alignment horizontal="justify" vertical="top"/>
    </xf>
    <xf numFmtId="0" fontId="5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top"/>
    </xf>
    <xf numFmtId="177" fontId="5" fillId="0" borderId="21" xfId="0" applyNumberFormat="1" applyFont="1" applyFill="1" applyBorder="1" applyAlignment="1">
      <alignment vertical="top"/>
    </xf>
    <xf numFmtId="2" fontId="5" fillId="0" borderId="21" xfId="0" applyNumberFormat="1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horizontal="justify" vertical="top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/>
    </xf>
    <xf numFmtId="2" fontId="3" fillId="0" borderId="21" xfId="0" applyNumberFormat="1" applyFont="1" applyFill="1" applyBorder="1" applyAlignment="1">
      <alignment vertical="top"/>
    </xf>
    <xf numFmtId="0" fontId="5" fillId="0" borderId="21" xfId="0" applyFont="1" applyFill="1" applyBorder="1" applyAlignment="1">
      <alignment horizontal="right" vertical="top"/>
    </xf>
    <xf numFmtId="2" fontId="5" fillId="0" borderId="21" xfId="0" applyNumberFormat="1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justify" vertical="center"/>
    </xf>
    <xf numFmtId="2" fontId="3" fillId="0" borderId="21" xfId="0" applyNumberFormat="1" applyFont="1" applyFill="1" applyBorder="1" applyAlignment="1">
      <alignment horizontal="justify" vertical="center"/>
    </xf>
    <xf numFmtId="0" fontId="75" fillId="0" borderId="0" xfId="0" applyFont="1" applyAlignment="1">
      <alignment/>
    </xf>
    <xf numFmtId="49" fontId="4" fillId="0" borderId="28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vertical="top"/>
    </xf>
    <xf numFmtId="4" fontId="5" fillId="55" borderId="21" xfId="86" applyNumberFormat="1" applyFont="1" applyFill="1" applyBorder="1" applyAlignment="1">
      <alignment horizontal="center" vertical="top" wrapText="1"/>
    </xf>
    <xf numFmtId="2" fontId="5" fillId="0" borderId="21" xfId="0" applyNumberFormat="1" applyFont="1" applyBorder="1" applyAlignment="1">
      <alignment vertical="top"/>
    </xf>
    <xf numFmtId="2" fontId="76" fillId="0" borderId="21" xfId="0" applyNumberFormat="1" applyFont="1" applyBorder="1" applyAlignment="1">
      <alignment horizontal="right" vertical="center" wrapText="1"/>
    </xf>
    <xf numFmtId="2" fontId="76" fillId="0" borderId="21" xfId="0" applyNumberFormat="1" applyFont="1" applyBorder="1" applyAlignment="1">
      <alignment vertical="center"/>
    </xf>
    <xf numFmtId="0" fontId="2" fillId="0" borderId="21" xfId="0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horizontal="justify" vertical="top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3" fillId="0" borderId="0" xfId="0" applyFont="1" applyFill="1" applyBorder="1" applyAlignment="1">
      <alignment horizontal="justify" vertical="center"/>
    </xf>
    <xf numFmtId="2" fontId="3" fillId="0" borderId="0" xfId="0" applyNumberFormat="1" applyFont="1" applyFill="1" applyBorder="1" applyAlignment="1">
      <alignment horizontal="justify" vertical="center"/>
    </xf>
    <xf numFmtId="4" fontId="4" fillId="55" borderId="22" xfId="0" applyNumberFormat="1" applyFont="1" applyFill="1" applyBorder="1" applyAlignment="1">
      <alignment horizontal="center" vertical="top" wrapText="1"/>
    </xf>
    <xf numFmtId="4" fontId="5" fillId="55" borderId="22" xfId="0" applyNumberFormat="1" applyFont="1" applyFill="1" applyBorder="1" applyAlignment="1">
      <alignment horizontal="center" vertical="top"/>
    </xf>
    <xf numFmtId="0" fontId="5" fillId="55" borderId="21" xfId="0" applyFont="1" applyFill="1" applyBorder="1" applyAlignment="1">
      <alignment/>
    </xf>
    <xf numFmtId="4" fontId="4" fillId="55" borderId="33" xfId="0" applyNumberFormat="1" applyFont="1" applyFill="1" applyBorder="1" applyAlignment="1">
      <alignment horizontal="center" vertical="top" wrapText="1"/>
    </xf>
    <xf numFmtId="4" fontId="4" fillId="55" borderId="34" xfId="0" applyNumberFormat="1" applyFont="1" applyFill="1" applyBorder="1" applyAlignment="1">
      <alignment horizontal="center" vertical="top" wrapText="1"/>
    </xf>
    <xf numFmtId="0" fontId="5" fillId="55" borderId="21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75" fillId="0" borderId="21" xfId="0" applyFont="1" applyBorder="1" applyAlignment="1">
      <alignment vertical="top" wrapText="1"/>
    </xf>
    <xf numFmtId="2" fontId="76" fillId="0" borderId="21" xfId="0" applyNumberFormat="1" applyFont="1" applyBorder="1" applyAlignment="1">
      <alignment horizontal="right" vertical="center"/>
    </xf>
    <xf numFmtId="0" fontId="76" fillId="0" borderId="21" xfId="0" applyFont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3" fillId="0" borderId="2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vertical="top" wrapText="1"/>
    </xf>
    <xf numFmtId="4" fontId="12" fillId="55" borderId="21" xfId="0" applyNumberFormat="1" applyFont="1" applyFill="1" applyBorder="1" applyAlignment="1">
      <alignment horizontal="center" vertical="top" wrapText="1"/>
    </xf>
    <xf numFmtId="4" fontId="12" fillId="55" borderId="22" xfId="0" applyNumberFormat="1" applyFont="1" applyFill="1" applyBorder="1" applyAlignment="1">
      <alignment horizontal="center" vertical="top" wrapText="1"/>
    </xf>
    <xf numFmtId="4" fontId="12" fillId="55" borderId="40" xfId="0" applyNumberFormat="1" applyFont="1" applyFill="1" applyBorder="1" applyAlignment="1">
      <alignment horizontal="center" vertical="top" wrapText="1"/>
    </xf>
    <xf numFmtId="4" fontId="12" fillId="55" borderId="29" xfId="0" applyNumberFormat="1" applyFont="1" applyFill="1" applyBorder="1" applyAlignment="1">
      <alignment horizontal="center" vertical="top" wrapText="1"/>
    </xf>
    <xf numFmtId="4" fontId="5" fillId="55" borderId="21" xfId="104" applyNumberFormat="1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>
      <alignment horizontal="center" vertical="top"/>
    </xf>
    <xf numFmtId="4" fontId="3" fillId="55" borderId="22" xfId="104" applyNumberFormat="1" applyFont="1" applyFill="1" applyBorder="1" applyAlignment="1">
      <alignment horizontal="center" vertical="top" wrapText="1"/>
    </xf>
    <xf numFmtId="4" fontId="5" fillId="55" borderId="22" xfId="104" applyNumberFormat="1" applyFont="1" applyFill="1" applyBorder="1" applyAlignment="1">
      <alignment horizontal="center" vertical="top" wrapText="1"/>
    </xf>
    <xf numFmtId="4" fontId="12" fillId="55" borderId="33" xfId="0" applyNumberFormat="1" applyFont="1" applyFill="1" applyBorder="1" applyAlignment="1">
      <alignment horizontal="center" vertical="top" wrapText="1"/>
    </xf>
    <xf numFmtId="4" fontId="4" fillId="55" borderId="36" xfId="0" applyNumberFormat="1" applyFont="1" applyFill="1" applyBorder="1" applyAlignment="1">
      <alignment horizontal="center" vertical="top" wrapText="1"/>
    </xf>
    <xf numFmtId="4" fontId="4" fillId="55" borderId="19" xfId="0" applyNumberFormat="1" applyFont="1" applyFill="1" applyBorder="1" applyAlignment="1">
      <alignment horizontal="center" vertical="top" wrapText="1"/>
    </xf>
    <xf numFmtId="4" fontId="12" fillId="55" borderId="37" xfId="0" applyNumberFormat="1" applyFont="1" applyFill="1" applyBorder="1" applyAlignment="1">
      <alignment horizontal="center" vertical="top" wrapText="1"/>
    </xf>
    <xf numFmtId="4" fontId="4" fillId="55" borderId="0" xfId="0" applyNumberFormat="1" applyFont="1" applyFill="1" applyBorder="1" applyAlignment="1">
      <alignment horizontal="center" vertical="top" wrapText="1"/>
    </xf>
    <xf numFmtId="4" fontId="4" fillId="55" borderId="37" xfId="0" applyNumberFormat="1" applyFont="1" applyFill="1" applyBorder="1" applyAlignment="1">
      <alignment horizontal="center" vertical="top" wrapText="1"/>
    </xf>
    <xf numFmtId="4" fontId="4" fillId="55" borderId="41" xfId="0" applyNumberFormat="1" applyFont="1" applyFill="1" applyBorder="1" applyAlignment="1">
      <alignment horizontal="center" vertical="top" wrapText="1"/>
    </xf>
    <xf numFmtId="4" fontId="44" fillId="55" borderId="22" xfId="104" applyNumberFormat="1" applyFont="1" applyFill="1" applyBorder="1" applyAlignment="1">
      <alignment horizontal="center" vertical="top" wrapText="1"/>
    </xf>
    <xf numFmtId="4" fontId="5" fillId="55" borderId="34" xfId="104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4" fontId="12" fillId="0" borderId="29" xfId="24" applyNumberFormat="1" applyFont="1" applyFill="1" applyBorder="1" applyAlignment="1">
      <alignment horizontal="center" vertical="top" wrapText="1"/>
    </xf>
    <xf numFmtId="4" fontId="12" fillId="0" borderId="40" xfId="0" applyNumberFormat="1" applyFont="1" applyFill="1" applyBorder="1" applyAlignment="1">
      <alignment horizontal="center" vertical="top" wrapText="1"/>
    </xf>
    <xf numFmtId="4" fontId="12" fillId="0" borderId="29" xfId="0" applyNumberFormat="1" applyFont="1" applyFill="1" applyBorder="1" applyAlignment="1">
      <alignment horizontal="center" vertical="top" wrapText="1"/>
    </xf>
    <xf numFmtId="4" fontId="4" fillId="0" borderId="27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horizontal="center" vertical="top" wrapText="1"/>
    </xf>
    <xf numFmtId="4" fontId="4" fillId="0" borderId="33" xfId="0" applyNumberFormat="1" applyFont="1" applyFill="1" applyBorder="1" applyAlignment="1">
      <alignment horizontal="center" vertical="top" wrapText="1"/>
    </xf>
    <xf numFmtId="4" fontId="5" fillId="0" borderId="40" xfId="104" applyNumberFormat="1" applyFont="1" applyFill="1" applyBorder="1" applyAlignment="1">
      <alignment horizontal="center" vertical="top" wrapText="1"/>
    </xf>
    <xf numFmtId="4" fontId="4" fillId="0" borderId="40" xfId="0" applyNumberFormat="1" applyFont="1" applyFill="1" applyBorder="1" applyAlignment="1">
      <alignment horizontal="center" vertical="top" wrapText="1"/>
    </xf>
    <xf numFmtId="4" fontId="5" fillId="0" borderId="27" xfId="104" applyNumberFormat="1" applyFont="1" applyFill="1" applyBorder="1" applyAlignment="1">
      <alignment horizontal="center" vertical="top" wrapText="1"/>
    </xf>
    <xf numFmtId="4" fontId="5" fillId="0" borderId="31" xfId="104" applyNumberFormat="1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center" vertical="top" wrapText="1"/>
    </xf>
    <xf numFmtId="4" fontId="5" fillId="0" borderId="34" xfId="0" applyNumberFormat="1" applyFont="1" applyFill="1" applyBorder="1" applyAlignment="1">
      <alignment horizontal="center" vertical="top" wrapText="1"/>
    </xf>
    <xf numFmtId="4" fontId="5" fillId="0" borderId="34" xfId="0" applyNumberFormat="1" applyFont="1" applyFill="1" applyBorder="1" applyAlignment="1">
      <alignment horizontal="center" vertical="top"/>
    </xf>
    <xf numFmtId="2" fontId="5" fillId="0" borderId="33" xfId="0" applyNumberFormat="1" applyFont="1" applyFill="1" applyBorder="1" applyAlignment="1">
      <alignment vertical="top"/>
    </xf>
    <xf numFmtId="4" fontId="12" fillId="0" borderId="41" xfId="0" applyNumberFormat="1" applyFont="1" applyFill="1" applyBorder="1" applyAlignment="1">
      <alignment horizontal="center" vertical="top" wrapText="1"/>
    </xf>
    <xf numFmtId="4" fontId="44" fillId="0" borderId="22" xfId="104" applyNumberFormat="1" applyFont="1" applyFill="1" applyBorder="1" applyAlignment="1">
      <alignment horizontal="center" vertical="top" wrapText="1"/>
    </xf>
    <xf numFmtId="4" fontId="3" fillId="0" borderId="34" xfId="104" applyNumberFormat="1" applyFont="1" applyFill="1" applyBorder="1" applyAlignment="1">
      <alignment horizontal="center" vertical="top"/>
    </xf>
    <xf numFmtId="4" fontId="4" fillId="0" borderId="34" xfId="0" applyNumberFormat="1" applyFont="1" applyFill="1" applyBorder="1" applyAlignment="1">
      <alignment horizontal="center" vertical="top" wrapText="1"/>
    </xf>
    <xf numFmtId="4" fontId="12" fillId="0" borderId="34" xfId="0" applyNumberFormat="1" applyFont="1" applyFill="1" applyBorder="1" applyAlignment="1">
      <alignment horizontal="center" vertical="top" wrapText="1"/>
    </xf>
    <xf numFmtId="4" fontId="5" fillId="0" borderId="22" xfId="86" applyNumberFormat="1" applyFont="1" applyFill="1" applyBorder="1" applyAlignment="1">
      <alignment horizontal="center" vertical="top" wrapText="1"/>
    </xf>
    <xf numFmtId="4" fontId="5" fillId="0" borderId="42" xfId="0" applyNumberFormat="1" applyFont="1" applyFill="1" applyBorder="1" applyAlignment="1">
      <alignment horizontal="center" vertical="top"/>
    </xf>
    <xf numFmtId="4" fontId="3" fillId="0" borderId="22" xfId="104" applyNumberFormat="1" applyFont="1" applyFill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top"/>
    </xf>
    <xf numFmtId="4" fontId="5" fillId="0" borderId="22" xfId="104" applyNumberFormat="1" applyFont="1" applyFill="1" applyBorder="1" applyAlignment="1">
      <alignment horizontal="center" vertical="top"/>
    </xf>
    <xf numFmtId="4" fontId="3" fillId="0" borderId="22" xfId="104" applyNumberFormat="1" applyFont="1" applyFill="1" applyBorder="1" applyAlignment="1">
      <alignment horizontal="center" vertical="top" wrapText="1"/>
    </xf>
    <xf numFmtId="4" fontId="3" fillId="0" borderId="27" xfId="104" applyNumberFormat="1" applyFont="1" applyFill="1" applyBorder="1" applyAlignment="1">
      <alignment horizontal="center" vertical="top" wrapText="1"/>
    </xf>
    <xf numFmtId="4" fontId="5" fillId="0" borderId="22" xfId="104" applyNumberFormat="1" applyFont="1" applyFill="1" applyBorder="1" applyAlignment="1">
      <alignment horizontal="center" vertical="top" wrapText="1"/>
    </xf>
    <xf numFmtId="4" fontId="12" fillId="0" borderId="33" xfId="0" applyNumberFormat="1" applyFont="1" applyFill="1" applyBorder="1" applyAlignment="1">
      <alignment horizontal="center" vertical="top" wrapText="1"/>
    </xf>
    <xf numFmtId="4" fontId="75" fillId="0" borderId="40" xfId="0" applyNumberFormat="1" applyFont="1" applyFill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 vertical="top" wrapText="1"/>
    </xf>
    <xf numFmtId="4" fontId="75" fillId="0" borderId="19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" fontId="12" fillId="0" borderId="37" xfId="0" applyNumberFormat="1" applyFont="1" applyFill="1" applyBorder="1" applyAlignment="1">
      <alignment horizontal="center" vertical="top" wrapText="1"/>
    </xf>
    <xf numFmtId="4" fontId="5" fillId="0" borderId="34" xfId="104" applyNumberFormat="1" applyFont="1" applyFill="1" applyBorder="1" applyAlignment="1">
      <alignment horizontal="center" vertical="top" wrapText="1"/>
    </xf>
    <xf numFmtId="4" fontId="12" fillId="0" borderId="31" xfId="0" applyNumberFormat="1" applyFont="1" applyFill="1" applyBorder="1" applyAlignment="1">
      <alignment horizontal="center" vertical="top" wrapText="1"/>
    </xf>
    <xf numFmtId="4" fontId="3" fillId="0" borderId="31" xfId="104" applyNumberFormat="1" applyFont="1" applyFill="1" applyBorder="1" applyAlignment="1">
      <alignment horizontal="center" vertical="top" wrapText="1"/>
    </xf>
    <xf numFmtId="4" fontId="3" fillId="0" borderId="33" xfId="104" applyNumberFormat="1" applyFont="1" applyFill="1" applyBorder="1" applyAlignment="1">
      <alignment horizontal="center" vertical="top" wrapText="1"/>
    </xf>
    <xf numFmtId="2" fontId="5" fillId="0" borderId="36" xfId="0" applyNumberFormat="1" applyFont="1" applyFill="1" applyBorder="1" applyAlignment="1">
      <alignment vertical="top"/>
    </xf>
    <xf numFmtId="2" fontId="5" fillId="0" borderId="19" xfId="0" applyNumberFormat="1" applyFont="1" applyFill="1" applyBorder="1" applyAlignment="1">
      <alignment vertical="top"/>
    </xf>
    <xf numFmtId="2" fontId="3" fillId="0" borderId="33" xfId="0" applyNumberFormat="1" applyFont="1" applyFill="1" applyBorder="1" applyAlignment="1">
      <alignment vertical="top"/>
    </xf>
    <xf numFmtId="2" fontId="3" fillId="0" borderId="37" xfId="0" applyNumberFormat="1" applyFont="1" applyFill="1" applyBorder="1" applyAlignment="1">
      <alignment vertical="top"/>
    </xf>
    <xf numFmtId="2" fontId="5" fillId="0" borderId="21" xfId="0" applyNumberFormat="1" applyFont="1" applyFill="1" applyBorder="1" applyAlignment="1">
      <alignment wrapText="1"/>
    </xf>
    <xf numFmtId="2" fontId="0" fillId="0" borderId="0" xfId="0" applyNumberFormat="1" applyFill="1" applyAlignment="1">
      <alignment/>
    </xf>
    <xf numFmtId="2" fontId="5" fillId="0" borderId="21" xfId="0" applyNumberFormat="1" applyFont="1" applyFill="1" applyBorder="1" applyAlignment="1">
      <alignment horizontal="right" vertical="top" wrapText="1"/>
    </xf>
    <xf numFmtId="2" fontId="5" fillId="0" borderId="2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5" fillId="0" borderId="22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3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5" fillId="0" borderId="22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3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5" fillId="0" borderId="43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5" fillId="0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vertical="top"/>
    </xf>
    <xf numFmtId="0" fontId="0" fillId="0" borderId="4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44" xfId="0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22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justify"/>
    </xf>
    <xf numFmtId="0" fontId="5" fillId="0" borderId="43" xfId="0" applyFont="1" applyBorder="1" applyAlignment="1">
      <alignment horizontal="justify"/>
    </xf>
    <xf numFmtId="0" fontId="5" fillId="0" borderId="23" xfId="0" applyFont="1" applyBorder="1" applyAlignment="1">
      <alignment horizontal="justify"/>
    </xf>
    <xf numFmtId="0" fontId="5" fillId="0" borderId="44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0" fontId="7" fillId="0" borderId="44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5" fillId="0" borderId="3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3" xfId="0" applyFont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  <xf numFmtId="0" fontId="5" fillId="0" borderId="37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5" fillId="0" borderId="43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2" xfId="0" applyFont="1" applyFill="1" applyBorder="1" applyAlignment="1">
      <alignment horizontal="justify" vertical="top"/>
    </xf>
    <xf numFmtId="0" fontId="2" fillId="0" borderId="23" xfId="0" applyFont="1" applyFill="1" applyBorder="1" applyAlignment="1">
      <alignment horizontal="justify" vertical="top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" fillId="0" borderId="22" xfId="0" applyFont="1" applyFill="1" applyBorder="1" applyAlignment="1">
      <alignment horizontal="right" wrapText="1"/>
    </xf>
    <xf numFmtId="0" fontId="0" fillId="0" borderId="23" xfId="0" applyFill="1" applyBorder="1" applyAlignment="1">
      <alignment horizontal="righ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43" xfId="0" applyFont="1" applyFill="1" applyBorder="1" applyAlignment="1">
      <alignment horizontal="justify" vertical="top"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49" fontId="4" fillId="0" borderId="27" xfId="0" applyNumberFormat="1" applyFont="1" applyFill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49" fontId="12" fillId="55" borderId="19" xfId="0" applyNumberFormat="1" applyFont="1" applyFill="1" applyBorder="1" applyAlignment="1">
      <alignment vertical="top" wrapText="1"/>
    </xf>
    <xf numFmtId="49" fontId="4" fillId="55" borderId="29" xfId="0" applyNumberFormat="1" applyFont="1" applyFill="1" applyBorder="1" applyAlignment="1">
      <alignment horizontal="left" vertical="top" wrapText="1"/>
    </xf>
    <xf numFmtId="49" fontId="4" fillId="55" borderId="46" xfId="0" applyNumberFormat="1" applyFont="1" applyFill="1" applyBorder="1" applyAlignment="1">
      <alignment horizontal="left" vertical="top" wrapText="1"/>
    </xf>
    <xf numFmtId="49" fontId="4" fillId="55" borderId="32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5" fillId="55" borderId="21" xfId="86" applyNumberFormat="1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vertical="top" wrapText="1"/>
    </xf>
    <xf numFmtId="49" fontId="4" fillId="0" borderId="27" xfId="0" applyNumberFormat="1" applyFont="1" applyFill="1" applyBorder="1" applyAlignment="1">
      <alignment horizontal="left" vertical="top" wrapText="1"/>
    </xf>
    <xf numFmtId="49" fontId="4" fillId="0" borderId="45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49" fontId="12" fillId="0" borderId="27" xfId="0" applyNumberFormat="1" applyFont="1" applyFill="1" applyBorder="1" applyAlignment="1">
      <alignment vertical="top" wrapText="1"/>
    </xf>
    <xf numFmtId="49" fontId="12" fillId="0" borderId="45" xfId="0" applyNumberFormat="1" applyFont="1" applyFill="1" applyBorder="1" applyAlignment="1">
      <alignment vertical="top" wrapText="1"/>
    </xf>
    <xf numFmtId="49" fontId="12" fillId="0" borderId="30" xfId="0" applyNumberFormat="1" applyFont="1" applyFill="1" applyBorder="1" applyAlignment="1">
      <alignment vertical="top" wrapText="1"/>
    </xf>
    <xf numFmtId="49" fontId="4" fillId="0" borderId="45" xfId="0" applyNumberFormat="1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/>
    </xf>
    <xf numFmtId="0" fontId="7" fillId="0" borderId="45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42" fillId="0" borderId="46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49" fontId="4" fillId="55" borderId="27" xfId="0" applyNumberFormat="1" applyFont="1" applyFill="1" applyBorder="1" applyAlignment="1">
      <alignment horizontal="left" vertical="top" wrapText="1"/>
    </xf>
    <xf numFmtId="49" fontId="4" fillId="55" borderId="45" xfId="0" applyNumberFormat="1" applyFont="1" applyFill="1" applyBorder="1" applyAlignment="1">
      <alignment horizontal="left" vertical="top" wrapText="1"/>
    </xf>
    <xf numFmtId="49" fontId="4" fillId="55" borderId="30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left" vertical="top" wrapText="1"/>
    </xf>
    <xf numFmtId="49" fontId="12" fillId="0" borderId="27" xfId="0" applyNumberFormat="1" applyFont="1" applyFill="1" applyBorder="1" applyAlignment="1">
      <alignment horizontal="left" vertical="top" wrapText="1"/>
    </xf>
    <xf numFmtId="49" fontId="12" fillId="0" borderId="45" xfId="0" applyNumberFormat="1" applyFont="1" applyFill="1" applyBorder="1" applyAlignment="1">
      <alignment horizontal="left" vertical="top" wrapText="1"/>
    </xf>
    <xf numFmtId="49" fontId="12" fillId="0" borderId="30" xfId="0" applyNumberFormat="1" applyFont="1" applyFill="1" applyBorder="1" applyAlignment="1">
      <alignment horizontal="left" vertical="top" wrapText="1"/>
    </xf>
    <xf numFmtId="0" fontId="4" fillId="56" borderId="0" xfId="0" applyFont="1" applyFill="1" applyBorder="1" applyAlignment="1">
      <alignment wrapText="1"/>
    </xf>
    <xf numFmtId="49" fontId="12" fillId="56" borderId="0" xfId="0" applyNumberFormat="1" applyFont="1" applyFill="1" applyBorder="1" applyAlignment="1">
      <alignment vertical="top" wrapText="1"/>
    </xf>
    <xf numFmtId="49" fontId="4" fillId="56" borderId="0" xfId="0" applyNumberFormat="1" applyFont="1" applyFill="1" applyBorder="1" applyAlignment="1">
      <alignment vertical="top" wrapText="1"/>
    </xf>
    <xf numFmtId="49" fontId="3" fillId="0" borderId="27" xfId="104" applyNumberFormat="1" applyFont="1" applyFill="1" applyBorder="1" applyAlignment="1">
      <alignment vertical="top" wrapText="1"/>
    </xf>
    <xf numFmtId="49" fontId="3" fillId="0" borderId="45" xfId="104" applyNumberFormat="1" applyFont="1" applyFill="1" applyBorder="1" applyAlignment="1">
      <alignment vertical="top" wrapText="1"/>
    </xf>
    <xf numFmtId="49" fontId="3" fillId="0" borderId="30" xfId="104" applyNumberFormat="1" applyFont="1" applyFill="1" applyBorder="1" applyAlignment="1">
      <alignment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45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12" fillId="0" borderId="49" xfId="0" applyNumberFormat="1" applyFont="1" applyFill="1" applyBorder="1" applyAlignment="1">
      <alignment vertical="top" wrapText="1"/>
    </xf>
    <xf numFmtId="49" fontId="12" fillId="0" borderId="50" xfId="0" applyNumberFormat="1" applyFont="1" applyFill="1" applyBorder="1" applyAlignment="1">
      <alignment vertical="top" wrapText="1"/>
    </xf>
    <xf numFmtId="49" fontId="12" fillId="0" borderId="51" xfId="0" applyNumberFormat="1" applyFont="1" applyFill="1" applyBorder="1" applyAlignment="1">
      <alignment vertical="top" wrapText="1"/>
    </xf>
    <xf numFmtId="49" fontId="12" fillId="0" borderId="41" xfId="0" applyNumberFormat="1" applyFont="1" applyFill="1" applyBorder="1" applyAlignment="1">
      <alignment vertical="top" wrapText="1"/>
    </xf>
    <xf numFmtId="49" fontId="12" fillId="0" borderId="24" xfId="0" applyNumberFormat="1" applyFont="1" applyFill="1" applyBorder="1" applyAlignment="1">
      <alignment vertical="top" wrapText="1"/>
    </xf>
    <xf numFmtId="49" fontId="12" fillId="0" borderId="38" xfId="0" applyNumberFormat="1" applyFont="1" applyFill="1" applyBorder="1" applyAlignment="1">
      <alignment vertical="top" wrapText="1"/>
    </xf>
    <xf numFmtId="0" fontId="0" fillId="56" borderId="0" xfId="0" applyFill="1" applyBorder="1" applyAlignment="1">
      <alignment vertical="top" wrapText="1"/>
    </xf>
    <xf numFmtId="0" fontId="3" fillId="0" borderId="52" xfId="104" applyFont="1" applyFill="1" applyBorder="1" applyAlignment="1">
      <alignment wrapText="1"/>
    </xf>
    <xf numFmtId="0" fontId="3" fillId="0" borderId="53" xfId="104" applyFont="1" applyFill="1" applyBorder="1" applyAlignment="1">
      <alignment wrapText="1"/>
    </xf>
    <xf numFmtId="49" fontId="12" fillId="0" borderId="28" xfId="0" applyNumberFormat="1" applyFont="1" applyFill="1" applyBorder="1" applyAlignment="1">
      <alignment horizontal="left" vertical="top" wrapText="1"/>
    </xf>
    <xf numFmtId="49" fontId="12" fillId="0" borderId="20" xfId="0" applyNumberFormat="1" applyFont="1" applyFill="1" applyBorder="1" applyAlignment="1">
      <alignment horizontal="left" vertical="top" wrapText="1"/>
    </xf>
    <xf numFmtId="49" fontId="12" fillId="0" borderId="54" xfId="0" applyNumberFormat="1" applyFont="1" applyFill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4" fillId="0" borderId="56" xfId="0" applyFont="1" applyFill="1" applyBorder="1" applyAlignment="1">
      <alignment wrapText="1"/>
    </xf>
    <xf numFmtId="49" fontId="12" fillId="0" borderId="22" xfId="0" applyNumberFormat="1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9" fillId="0" borderId="45" xfId="0" applyFont="1" applyFill="1" applyBorder="1" applyAlignment="1">
      <alignment vertical="top" wrapText="1"/>
    </xf>
    <xf numFmtId="0" fontId="39" fillId="0" borderId="30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55" borderId="19" xfId="0" applyNumberFormat="1" applyFont="1" applyFill="1" applyBorder="1" applyAlignment="1">
      <alignment vertical="top" wrapText="1"/>
    </xf>
    <xf numFmtId="49" fontId="5" fillId="0" borderId="27" xfId="104" applyNumberFormat="1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49" fontId="5" fillId="0" borderId="19" xfId="104" applyNumberFormat="1" applyFont="1" applyFill="1" applyBorder="1" applyAlignment="1">
      <alignment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49" fontId="12" fillId="0" borderId="46" xfId="0" applyNumberFormat="1" applyFont="1" applyFill="1" applyBorder="1" applyAlignment="1">
      <alignment vertical="top" wrapText="1"/>
    </xf>
    <xf numFmtId="49" fontId="12" fillId="0" borderId="32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57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0" fontId="39" fillId="0" borderId="50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11" fillId="0" borderId="2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49" fontId="5" fillId="0" borderId="45" xfId="104" applyNumberFormat="1" applyFont="1" applyFill="1" applyBorder="1" applyAlignment="1">
      <alignment vertical="top" wrapText="1"/>
    </xf>
    <xf numFmtId="49" fontId="5" fillId="0" borderId="30" xfId="104" applyNumberFormat="1" applyFont="1" applyFill="1" applyBorder="1" applyAlignment="1">
      <alignment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top" wrapText="1"/>
    </xf>
    <xf numFmtId="0" fontId="4" fillId="57" borderId="56" xfId="0" applyFont="1" applyFill="1" applyBorder="1" applyAlignment="1">
      <alignment wrapText="1"/>
    </xf>
    <xf numFmtId="0" fontId="4" fillId="57" borderId="21" xfId="0" applyFont="1" applyFill="1" applyBorder="1" applyAlignment="1">
      <alignment wrapText="1"/>
    </xf>
    <xf numFmtId="0" fontId="11" fillId="0" borderId="2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49" fontId="12" fillId="0" borderId="21" xfId="0" applyNumberFormat="1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5" fillId="0" borderId="21" xfId="104" applyNumberFormat="1" applyFont="1" applyFill="1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39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49" fontId="5" fillId="0" borderId="22" xfId="104" applyNumberFormat="1" applyFont="1" applyFill="1" applyBorder="1" applyAlignment="1">
      <alignment vertical="top" wrapText="1"/>
    </xf>
    <xf numFmtId="49" fontId="5" fillId="0" borderId="43" xfId="104" applyNumberFormat="1" applyFont="1" applyFill="1" applyBorder="1" applyAlignment="1">
      <alignment vertical="top" wrapText="1"/>
    </xf>
    <xf numFmtId="49" fontId="5" fillId="0" borderId="23" xfId="104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3" fillId="0" borderId="21" xfId="104" applyNumberFormat="1" applyFont="1" applyFill="1" applyBorder="1" applyAlignment="1">
      <alignment vertical="top" wrapText="1"/>
    </xf>
    <xf numFmtId="0" fontId="39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9" fontId="12" fillId="55" borderId="22" xfId="0" applyNumberFormat="1" applyFont="1" applyFill="1" applyBorder="1" applyAlignment="1">
      <alignment vertical="top" wrapText="1"/>
    </xf>
    <xf numFmtId="49" fontId="12" fillId="55" borderId="43" xfId="0" applyNumberFormat="1" applyFont="1" applyFill="1" applyBorder="1" applyAlignment="1">
      <alignment vertical="top" wrapText="1"/>
    </xf>
    <xf numFmtId="49" fontId="12" fillId="55" borderId="23" xfId="0" applyNumberFormat="1" applyFont="1" applyFill="1" applyBorder="1" applyAlignment="1">
      <alignment vertical="top" wrapText="1"/>
    </xf>
    <xf numFmtId="49" fontId="4" fillId="55" borderId="22" xfId="0" applyNumberFormat="1" applyFont="1" applyFill="1" applyBorder="1" applyAlignment="1">
      <alignment vertical="top" wrapText="1"/>
    </xf>
    <xf numFmtId="49" fontId="4" fillId="55" borderId="43" xfId="0" applyNumberFormat="1" applyFont="1" applyFill="1" applyBorder="1" applyAlignment="1">
      <alignment vertical="top" wrapText="1"/>
    </xf>
    <xf numFmtId="49" fontId="4" fillId="55" borderId="23" xfId="0" applyNumberFormat="1" applyFont="1" applyFill="1" applyBorder="1" applyAlignment="1">
      <alignment vertical="top" wrapText="1"/>
    </xf>
    <xf numFmtId="49" fontId="4" fillId="0" borderId="43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49" fontId="12" fillId="0" borderId="43" xfId="0" applyNumberFormat="1" applyFont="1" applyFill="1" applyBorder="1" applyAlignment="1">
      <alignment horizontal="left" vertical="top" wrapText="1"/>
    </xf>
    <xf numFmtId="49" fontId="12" fillId="0" borderId="23" xfId="0" applyNumberFormat="1" applyFont="1" applyFill="1" applyBorder="1" applyAlignment="1">
      <alignment horizontal="left" vertical="top" wrapText="1"/>
    </xf>
    <xf numFmtId="49" fontId="5" fillId="0" borderId="22" xfId="86" applyNumberFormat="1" applyFont="1" applyFill="1" applyBorder="1" applyAlignment="1">
      <alignment vertical="top" wrapText="1"/>
    </xf>
    <xf numFmtId="49" fontId="5" fillId="0" borderId="43" xfId="86" applyNumberFormat="1" applyFont="1" applyFill="1" applyBorder="1" applyAlignment="1">
      <alignment vertical="top" wrapText="1"/>
    </xf>
    <xf numFmtId="49" fontId="5" fillId="0" borderId="23" xfId="86" applyNumberFormat="1" applyFont="1" applyFill="1" applyBorder="1" applyAlignment="1">
      <alignment vertical="top" wrapText="1"/>
    </xf>
    <xf numFmtId="49" fontId="5" fillId="55" borderId="22" xfId="86" applyNumberFormat="1" applyFont="1" applyFill="1" applyBorder="1" applyAlignment="1">
      <alignment vertical="top" wrapText="1"/>
    </xf>
    <xf numFmtId="49" fontId="5" fillId="55" borderId="43" xfId="86" applyNumberFormat="1" applyFont="1" applyFill="1" applyBorder="1" applyAlignment="1">
      <alignment vertical="top" wrapText="1"/>
    </xf>
    <xf numFmtId="49" fontId="5" fillId="55" borderId="23" xfId="86" applyNumberFormat="1" applyFont="1" applyFill="1" applyBorder="1" applyAlignment="1">
      <alignment vertical="top" wrapText="1"/>
    </xf>
    <xf numFmtId="49" fontId="4" fillId="55" borderId="22" xfId="0" applyNumberFormat="1" applyFont="1" applyFill="1" applyBorder="1" applyAlignment="1">
      <alignment horizontal="left" vertical="top" wrapText="1"/>
    </xf>
    <xf numFmtId="49" fontId="4" fillId="55" borderId="43" xfId="0" applyNumberFormat="1" applyFont="1" applyFill="1" applyBorder="1" applyAlignment="1">
      <alignment horizontal="left" vertical="top" wrapText="1"/>
    </xf>
    <xf numFmtId="49" fontId="4" fillId="55" borderId="23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Fill="1" applyBorder="1" applyAlignment="1">
      <alignment vertical="top" wrapText="1"/>
    </xf>
    <xf numFmtId="49" fontId="12" fillId="0" borderId="43" xfId="0" applyNumberFormat="1" applyFont="1" applyFill="1" applyBorder="1" applyAlignment="1">
      <alignment vertical="top" wrapText="1"/>
    </xf>
    <xf numFmtId="49" fontId="12" fillId="0" borderId="23" xfId="0" applyNumberFormat="1" applyFont="1" applyFill="1" applyBorder="1" applyAlignment="1">
      <alignment vertical="top" wrapText="1"/>
    </xf>
    <xf numFmtId="0" fontId="3" fillId="0" borderId="22" xfId="104" applyFont="1" applyFill="1" applyBorder="1" applyAlignment="1">
      <alignment wrapText="1"/>
    </xf>
    <xf numFmtId="0" fontId="3" fillId="0" borderId="43" xfId="104" applyFont="1" applyFill="1" applyBorder="1" applyAlignment="1">
      <alignment wrapText="1"/>
    </xf>
    <xf numFmtId="0" fontId="3" fillId="0" borderId="23" xfId="104" applyFont="1" applyFill="1" applyBorder="1" applyAlignment="1">
      <alignment wrapText="1"/>
    </xf>
    <xf numFmtId="49" fontId="3" fillId="0" borderId="22" xfId="104" applyNumberFormat="1" applyFont="1" applyFill="1" applyBorder="1" applyAlignment="1">
      <alignment vertical="top" wrapText="1"/>
    </xf>
    <xf numFmtId="49" fontId="3" fillId="0" borderId="43" xfId="104" applyNumberFormat="1" applyFont="1" applyFill="1" applyBorder="1" applyAlignment="1">
      <alignment vertical="top" wrapText="1"/>
    </xf>
    <xf numFmtId="49" fontId="3" fillId="0" borderId="23" xfId="104" applyNumberFormat="1" applyFont="1" applyFill="1" applyBorder="1" applyAlignment="1">
      <alignment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1" fillId="0" borderId="34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0" fillId="0" borderId="4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1" fillId="0" borderId="21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8" xfId="0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39" fillId="0" borderId="43" xfId="0" applyFont="1" applyFill="1" applyBorder="1" applyAlignment="1">
      <alignment vertical="top" wrapText="1"/>
    </xf>
    <xf numFmtId="0" fontId="39" fillId="0" borderId="23" xfId="0" applyFont="1" applyFill="1" applyBorder="1" applyAlignment="1">
      <alignment vertical="top" wrapText="1"/>
    </xf>
    <xf numFmtId="0" fontId="7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71" fillId="0" borderId="0" xfId="0" applyFont="1" applyAlignment="1">
      <alignment horizontal="left" vertical="center"/>
    </xf>
    <xf numFmtId="0" fontId="79" fillId="0" borderId="60" xfId="0" applyFont="1" applyBorder="1" applyAlignment="1">
      <alignment vertical="center" wrapText="1"/>
    </xf>
    <xf numFmtId="0" fontId="45" fillId="0" borderId="60" xfId="0" applyFont="1" applyBorder="1" applyAlignment="1">
      <alignment wrapText="1"/>
    </xf>
    <xf numFmtId="0" fontId="2" fillId="0" borderId="0" xfId="0" applyFont="1" applyAlignment="1">
      <alignment/>
    </xf>
    <xf numFmtId="2" fontId="74" fillId="0" borderId="33" xfId="0" applyNumberFormat="1" applyFont="1" applyFill="1" applyBorder="1" applyAlignment="1">
      <alignment horizontal="center" vertical="center" wrapText="1"/>
    </xf>
    <xf numFmtId="2" fontId="74" fillId="0" borderId="37" xfId="0" applyNumberFormat="1" applyFont="1" applyFill="1" applyBorder="1" applyAlignment="1">
      <alignment horizontal="center" vertical="center" wrapText="1"/>
    </xf>
    <xf numFmtId="2" fontId="74" fillId="0" borderId="21" xfId="0" applyNumberFormat="1" applyFont="1" applyFill="1" applyBorder="1" applyAlignment="1">
      <alignment vertical="center" wrapText="1"/>
    </xf>
    <xf numFmtId="49" fontId="73" fillId="0" borderId="21" xfId="0" applyNumberFormat="1" applyFont="1" applyFill="1" applyBorder="1" applyAlignment="1">
      <alignment vertical="center" wrapText="1"/>
    </xf>
    <xf numFmtId="0" fontId="74" fillId="0" borderId="21" xfId="0" applyFont="1" applyFill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justify" vertical="top"/>
    </xf>
    <xf numFmtId="0" fontId="76" fillId="0" borderId="21" xfId="0" applyFont="1" applyBorder="1" applyAlignment="1">
      <alignment horizontal="center" vertical="center"/>
    </xf>
    <xf numFmtId="0" fontId="76" fillId="0" borderId="21" xfId="0" applyFont="1" applyBorder="1" applyAlignment="1">
      <alignment horizontal="justify" vertical="center"/>
    </xf>
    <xf numFmtId="0" fontId="75" fillId="0" borderId="0" xfId="0" applyFont="1" applyAlignment="1">
      <alignment/>
    </xf>
    <xf numFmtId="0" fontId="8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План ФХД музей  24.10.2016 - копия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PageLayoutView="0" workbookViewId="0" topLeftCell="A1">
      <selection activeCell="C190" sqref="C190"/>
    </sheetView>
  </sheetViews>
  <sheetFormatPr defaultColWidth="9.00390625" defaultRowHeight="12.75"/>
  <cols>
    <col min="1" max="1" width="7.25390625" style="0" customWidth="1"/>
    <col min="5" max="5" width="12.125" style="0" customWidth="1"/>
    <col min="6" max="6" width="13.625" style="0" customWidth="1"/>
    <col min="7" max="7" width="15.75390625" style="0" customWidth="1"/>
    <col min="8" max="8" width="15.125" style="0" customWidth="1"/>
    <col min="9" max="9" width="14.875" style="0" customWidth="1"/>
  </cols>
  <sheetData>
    <row r="1" spans="1:9" ht="36" customHeight="1">
      <c r="A1" s="334" t="s">
        <v>336</v>
      </c>
      <c r="B1" s="334"/>
      <c r="C1" s="334"/>
      <c r="D1" s="334"/>
      <c r="E1" s="334"/>
      <c r="F1" s="334"/>
      <c r="G1" s="334"/>
      <c r="H1" s="334"/>
      <c r="I1" s="334"/>
    </row>
    <row r="2" spans="1:9" ht="15.75">
      <c r="A2" s="198"/>
      <c r="B2" s="198"/>
      <c r="C2" s="198"/>
      <c r="D2" s="198"/>
      <c r="E2" s="198"/>
      <c r="F2" s="198"/>
      <c r="G2" s="198"/>
      <c r="H2" s="198"/>
      <c r="I2" s="198"/>
    </row>
    <row r="3" spans="1:10" ht="15.75">
      <c r="A3" s="171" t="s">
        <v>57</v>
      </c>
      <c r="B3" s="171"/>
      <c r="C3" s="172"/>
      <c r="D3" s="172">
        <v>244</v>
      </c>
      <c r="E3" s="172"/>
      <c r="F3" s="172"/>
      <c r="G3" s="172"/>
      <c r="H3" s="173"/>
      <c r="I3" s="174"/>
      <c r="J3" s="19"/>
    </row>
    <row r="4" spans="1:10" ht="21.75" customHeight="1">
      <c r="A4" s="335" t="s">
        <v>58</v>
      </c>
      <c r="B4" s="335"/>
      <c r="C4" s="335"/>
      <c r="D4" s="335"/>
      <c r="E4" s="336" t="s">
        <v>34</v>
      </c>
      <c r="F4" s="337"/>
      <c r="G4" s="337"/>
      <c r="H4" s="337"/>
      <c r="I4" s="337"/>
      <c r="J4" s="19"/>
    </row>
    <row r="5" spans="1:9" ht="15">
      <c r="A5" s="199"/>
      <c r="B5" s="199"/>
      <c r="C5" s="199"/>
      <c r="D5" s="199"/>
      <c r="E5" s="337"/>
      <c r="F5" s="337"/>
      <c r="G5" s="337"/>
      <c r="H5" s="337"/>
      <c r="I5" s="337"/>
    </row>
    <row r="6" spans="1:9" ht="15.75">
      <c r="A6" s="199"/>
      <c r="B6" s="199"/>
      <c r="C6" s="199"/>
      <c r="D6" s="199"/>
      <c r="E6" s="175"/>
      <c r="F6" s="175"/>
      <c r="G6" s="175"/>
      <c r="H6" s="200"/>
      <c r="I6" s="201"/>
    </row>
    <row r="7" spans="1:9" ht="16.5" customHeight="1">
      <c r="A7" s="338" t="s">
        <v>339</v>
      </c>
      <c r="B7" s="339"/>
      <c r="C7" s="339"/>
      <c r="D7" s="339"/>
      <c r="E7" s="339"/>
      <c r="F7" s="339"/>
      <c r="G7" s="339"/>
      <c r="H7" s="339"/>
      <c r="I7" s="339"/>
    </row>
    <row r="8" spans="1:9" ht="16.5" customHeight="1">
      <c r="A8" s="172"/>
      <c r="B8" s="172"/>
      <c r="C8" s="172"/>
      <c r="D8" s="172"/>
      <c r="E8" s="172"/>
      <c r="F8" s="172"/>
      <c r="G8" s="172"/>
      <c r="H8" s="173"/>
      <c r="I8" s="174"/>
    </row>
    <row r="9" spans="1:9" ht="33.75" customHeight="1">
      <c r="A9" s="181" t="s">
        <v>39</v>
      </c>
      <c r="B9" s="340" t="s">
        <v>59</v>
      </c>
      <c r="C9" s="341"/>
      <c r="D9" s="341"/>
      <c r="E9" s="342"/>
      <c r="F9" s="182" t="s">
        <v>343</v>
      </c>
      <c r="G9" s="182" t="s">
        <v>337</v>
      </c>
      <c r="H9" s="182" t="s">
        <v>338</v>
      </c>
      <c r="I9" s="182" t="s">
        <v>317</v>
      </c>
    </row>
    <row r="10" spans="1:9" ht="16.5" customHeight="1">
      <c r="A10" s="178">
        <v>1</v>
      </c>
      <c r="B10" s="343">
        <v>2</v>
      </c>
      <c r="C10" s="343"/>
      <c r="D10" s="343"/>
      <c r="E10" s="343"/>
      <c r="F10" s="178">
        <v>3</v>
      </c>
      <c r="G10" s="178">
        <v>4</v>
      </c>
      <c r="H10" s="178">
        <v>5</v>
      </c>
      <c r="I10" s="178">
        <v>6</v>
      </c>
    </row>
    <row r="11" spans="1:9" ht="16.5" customHeight="1">
      <c r="A11" s="178">
        <v>1</v>
      </c>
      <c r="B11" s="344" t="s">
        <v>87</v>
      </c>
      <c r="C11" s="344"/>
      <c r="D11" s="344"/>
      <c r="E11" s="344"/>
      <c r="F11" s="106">
        <v>2</v>
      </c>
      <c r="G11" s="106">
        <v>12</v>
      </c>
      <c r="H11" s="106">
        <v>200</v>
      </c>
      <c r="I11" s="179">
        <f>G11*H11*F11</f>
        <v>4800</v>
      </c>
    </row>
    <row r="12" spans="1:9" ht="15">
      <c r="A12" s="178">
        <v>2</v>
      </c>
      <c r="B12" s="345" t="s">
        <v>371</v>
      </c>
      <c r="C12" s="346"/>
      <c r="D12" s="346"/>
      <c r="E12" s="347"/>
      <c r="F12" s="106">
        <v>1</v>
      </c>
      <c r="G12" s="106">
        <v>12</v>
      </c>
      <c r="H12" s="106">
        <v>2683.33</v>
      </c>
      <c r="I12" s="179">
        <v>32200</v>
      </c>
    </row>
    <row r="13" spans="1:9" ht="15">
      <c r="A13" s="106"/>
      <c r="B13" s="348" t="s">
        <v>72</v>
      </c>
      <c r="C13" s="348"/>
      <c r="D13" s="348"/>
      <c r="E13" s="348"/>
      <c r="F13" s="203"/>
      <c r="G13" s="203"/>
      <c r="H13" s="203"/>
      <c r="I13" s="180">
        <f>I11+I12</f>
        <v>37000</v>
      </c>
    </row>
    <row r="14" spans="1:9" ht="12.75">
      <c r="A14" s="174"/>
      <c r="B14" s="349"/>
      <c r="C14" s="349"/>
      <c r="D14" s="349"/>
      <c r="E14" s="349"/>
      <c r="F14" s="174"/>
      <c r="G14" s="174"/>
      <c r="H14" s="174"/>
      <c r="I14" s="174"/>
    </row>
    <row r="15" spans="1:9" ht="12.7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ht="18.75" customHeight="1">
      <c r="A16" s="338" t="s">
        <v>340</v>
      </c>
      <c r="B16" s="339"/>
      <c r="C16" s="339"/>
      <c r="D16" s="339"/>
      <c r="E16" s="339"/>
      <c r="F16" s="339"/>
      <c r="G16" s="339"/>
      <c r="H16" s="339"/>
      <c r="I16" s="339"/>
    </row>
    <row r="17" spans="1:9" ht="41.25" customHeight="1">
      <c r="A17" s="172"/>
      <c r="B17" s="172"/>
      <c r="C17" s="172"/>
      <c r="D17" s="172"/>
      <c r="E17" s="172"/>
      <c r="F17" s="172"/>
      <c r="G17" s="172"/>
      <c r="H17" s="173"/>
      <c r="I17" s="174"/>
    </row>
    <row r="18" spans="1:9" ht="45">
      <c r="A18" s="181" t="s">
        <v>39</v>
      </c>
      <c r="B18" s="340" t="s">
        <v>59</v>
      </c>
      <c r="C18" s="341"/>
      <c r="D18" s="341"/>
      <c r="E18" s="342"/>
      <c r="F18" s="182" t="s">
        <v>341</v>
      </c>
      <c r="G18" s="182" t="s">
        <v>342</v>
      </c>
      <c r="H18" s="182" t="s">
        <v>344</v>
      </c>
      <c r="I18" s="204"/>
    </row>
    <row r="19" spans="1:9" ht="18.75" customHeight="1">
      <c r="A19" s="178">
        <v>1</v>
      </c>
      <c r="B19" s="343">
        <v>2</v>
      </c>
      <c r="C19" s="343"/>
      <c r="D19" s="343"/>
      <c r="E19" s="343"/>
      <c r="F19" s="178">
        <v>3</v>
      </c>
      <c r="G19" s="178">
        <v>4</v>
      </c>
      <c r="H19" s="178">
        <v>5</v>
      </c>
      <c r="I19" s="201"/>
    </row>
    <row r="20" spans="1:9" ht="49.5" customHeight="1">
      <c r="A20" s="190">
        <v>1</v>
      </c>
      <c r="B20" s="350" t="s">
        <v>345</v>
      </c>
      <c r="C20" s="351"/>
      <c r="D20" s="351"/>
      <c r="E20" s="352"/>
      <c r="F20" s="206">
        <v>1</v>
      </c>
      <c r="G20" s="206">
        <v>1000</v>
      </c>
      <c r="H20" s="207">
        <v>1000</v>
      </c>
      <c r="I20" s="175"/>
    </row>
    <row r="21" spans="1:9" ht="15.75">
      <c r="A21" s="106"/>
      <c r="B21" s="353" t="s">
        <v>72</v>
      </c>
      <c r="C21" s="353"/>
      <c r="D21" s="353"/>
      <c r="E21" s="353"/>
      <c r="F21" s="203"/>
      <c r="G21" s="203"/>
      <c r="H21" s="180">
        <f>H20</f>
        <v>1000</v>
      </c>
      <c r="I21" s="175"/>
    </row>
    <row r="22" spans="1:9" ht="12.75">
      <c r="A22" s="174"/>
      <c r="B22" s="174"/>
      <c r="C22" s="174"/>
      <c r="D22" s="174"/>
      <c r="E22" s="174"/>
      <c r="F22" s="174"/>
      <c r="G22" s="174"/>
      <c r="H22" s="174"/>
      <c r="I22" s="174"/>
    </row>
    <row r="23" spans="1:9" ht="13.5">
      <c r="A23" s="338" t="s">
        <v>346</v>
      </c>
      <c r="B23" s="339"/>
      <c r="C23" s="339"/>
      <c r="D23" s="339"/>
      <c r="E23" s="339"/>
      <c r="F23" s="339"/>
      <c r="G23" s="339"/>
      <c r="H23" s="339"/>
      <c r="I23" s="339"/>
    </row>
    <row r="24" spans="1:9" ht="15.75">
      <c r="A24" s="285"/>
      <c r="B24" s="286"/>
      <c r="C24" s="286"/>
      <c r="D24" s="286"/>
      <c r="E24" s="286"/>
      <c r="F24" s="286"/>
      <c r="G24" s="286"/>
      <c r="H24" s="286"/>
      <c r="I24" s="286"/>
    </row>
    <row r="25" spans="1:9" ht="15.75">
      <c r="A25" s="171" t="s">
        <v>57</v>
      </c>
      <c r="B25" s="171"/>
      <c r="C25" s="172"/>
      <c r="D25" s="172" t="s">
        <v>427</v>
      </c>
      <c r="E25" s="172"/>
      <c r="F25" s="172"/>
      <c r="G25" s="172"/>
      <c r="H25" s="173"/>
      <c r="I25" s="174"/>
    </row>
    <row r="26" spans="1:9" ht="15">
      <c r="A26" s="335" t="s">
        <v>58</v>
      </c>
      <c r="B26" s="335"/>
      <c r="C26" s="335"/>
      <c r="D26" s="335"/>
      <c r="E26" s="336" t="s">
        <v>34</v>
      </c>
      <c r="F26" s="337"/>
      <c r="G26" s="337"/>
      <c r="H26" s="337"/>
      <c r="I26" s="337"/>
    </row>
    <row r="27" spans="1:9" ht="15">
      <c r="A27" s="199"/>
      <c r="B27" s="199"/>
      <c r="C27" s="199"/>
      <c r="D27" s="199"/>
      <c r="E27" s="337"/>
      <c r="F27" s="337"/>
      <c r="G27" s="337"/>
      <c r="H27" s="337"/>
      <c r="I27" s="337"/>
    </row>
    <row r="28" spans="1:9" ht="45">
      <c r="A28" s="181" t="s">
        <v>39</v>
      </c>
      <c r="B28" s="340" t="s">
        <v>31</v>
      </c>
      <c r="C28" s="341"/>
      <c r="D28" s="341"/>
      <c r="E28" s="342"/>
      <c r="F28" s="182" t="s">
        <v>347</v>
      </c>
      <c r="G28" s="182" t="s">
        <v>348</v>
      </c>
      <c r="H28" s="182" t="s">
        <v>349</v>
      </c>
      <c r="I28" s="182" t="s">
        <v>350</v>
      </c>
    </row>
    <row r="29" spans="1:9" ht="15">
      <c r="A29" s="178">
        <v>1</v>
      </c>
      <c r="B29" s="343">
        <v>2</v>
      </c>
      <c r="C29" s="343"/>
      <c r="D29" s="343"/>
      <c r="E29" s="343"/>
      <c r="F29" s="178">
        <v>3</v>
      </c>
      <c r="G29" s="178">
        <v>4</v>
      </c>
      <c r="H29" s="178">
        <v>5</v>
      </c>
      <c r="I29" s="178">
        <v>6</v>
      </c>
    </row>
    <row r="30" spans="1:9" ht="15">
      <c r="A30" s="178">
        <v>1</v>
      </c>
      <c r="B30" s="344" t="s">
        <v>10</v>
      </c>
      <c r="C30" s="344"/>
      <c r="D30" s="344"/>
      <c r="E30" s="344"/>
      <c r="F30" s="106">
        <v>50989</v>
      </c>
      <c r="G30" s="106">
        <v>9.55</v>
      </c>
      <c r="H30" s="189"/>
      <c r="I30" s="179">
        <v>487000</v>
      </c>
    </row>
    <row r="31" spans="1:9" ht="15">
      <c r="A31" s="178">
        <v>2</v>
      </c>
      <c r="B31" s="344" t="s">
        <v>12</v>
      </c>
      <c r="C31" s="344"/>
      <c r="D31" s="344"/>
      <c r="E31" s="344"/>
      <c r="F31" s="106">
        <v>0</v>
      </c>
      <c r="G31" s="106">
        <v>0</v>
      </c>
      <c r="H31" s="189"/>
      <c r="I31" s="179">
        <v>0</v>
      </c>
    </row>
    <row r="32" spans="1:9" ht="15">
      <c r="A32" s="178">
        <v>3</v>
      </c>
      <c r="B32" s="344" t="s">
        <v>294</v>
      </c>
      <c r="C32" s="344"/>
      <c r="D32" s="344"/>
      <c r="E32" s="344"/>
      <c r="F32" s="106" t="s">
        <v>92</v>
      </c>
      <c r="G32" s="106" t="s">
        <v>92</v>
      </c>
      <c r="H32" s="189"/>
      <c r="I32" s="179">
        <v>98600</v>
      </c>
    </row>
    <row r="33" spans="1:9" ht="15">
      <c r="A33" s="178">
        <v>4</v>
      </c>
      <c r="B33" s="354" t="s">
        <v>295</v>
      </c>
      <c r="C33" s="355"/>
      <c r="D33" s="355"/>
      <c r="E33" s="356"/>
      <c r="F33" s="106">
        <v>70000</v>
      </c>
      <c r="G33" s="106">
        <v>7129</v>
      </c>
      <c r="H33" s="189"/>
      <c r="I33" s="179">
        <v>499000</v>
      </c>
    </row>
    <row r="34" spans="1:9" ht="15">
      <c r="A34" s="106"/>
      <c r="B34" s="353" t="s">
        <v>72</v>
      </c>
      <c r="C34" s="353"/>
      <c r="D34" s="353"/>
      <c r="E34" s="353"/>
      <c r="F34" s="203" t="s">
        <v>6</v>
      </c>
      <c r="G34" s="203" t="s">
        <v>6</v>
      </c>
      <c r="H34" s="203" t="s">
        <v>6</v>
      </c>
      <c r="I34" s="180">
        <f>I30+I32+I33+I31</f>
        <v>1084600</v>
      </c>
    </row>
    <row r="35" spans="1:9" ht="12.75">
      <c r="A35" s="174"/>
      <c r="B35" s="174"/>
      <c r="C35" s="174"/>
      <c r="D35" s="174"/>
      <c r="E35" s="174"/>
      <c r="F35" s="174"/>
      <c r="G35" s="174"/>
      <c r="H35" s="174"/>
      <c r="I35" s="174"/>
    </row>
    <row r="36" spans="1:9" ht="12.75">
      <c r="A36" s="174"/>
      <c r="B36" s="174"/>
      <c r="C36" s="174"/>
      <c r="D36" s="174"/>
      <c r="E36" s="174"/>
      <c r="F36" s="174"/>
      <c r="G36" s="174"/>
      <c r="H36" s="174"/>
      <c r="I36" s="174"/>
    </row>
    <row r="37" spans="1:9" ht="15.75" customHeight="1">
      <c r="A37" s="338" t="s">
        <v>351</v>
      </c>
      <c r="B37" s="339"/>
      <c r="C37" s="339"/>
      <c r="D37" s="339"/>
      <c r="E37" s="339"/>
      <c r="F37" s="339"/>
      <c r="G37" s="339"/>
      <c r="H37" s="339"/>
      <c r="I37" s="339"/>
    </row>
    <row r="38" spans="1:9" ht="18" customHeight="1">
      <c r="A38" s="172"/>
      <c r="B38" s="172"/>
      <c r="C38" s="172"/>
      <c r="D38" s="172"/>
      <c r="E38" s="172"/>
      <c r="F38" s="172"/>
      <c r="G38" s="172"/>
      <c r="H38" s="173"/>
      <c r="I38" s="174"/>
    </row>
    <row r="39" spans="1:9" ht="45">
      <c r="A39" s="181" t="s">
        <v>39</v>
      </c>
      <c r="B39" s="340" t="s">
        <v>59</v>
      </c>
      <c r="C39" s="341"/>
      <c r="D39" s="341"/>
      <c r="E39" s="342"/>
      <c r="F39" s="182" t="s">
        <v>352</v>
      </c>
      <c r="G39" s="182" t="s">
        <v>353</v>
      </c>
      <c r="H39" s="182" t="s">
        <v>354</v>
      </c>
      <c r="I39" s="174"/>
    </row>
    <row r="40" spans="1:9" ht="14.25" customHeight="1">
      <c r="A40" s="178">
        <v>1</v>
      </c>
      <c r="B40" s="343">
        <v>2</v>
      </c>
      <c r="C40" s="343"/>
      <c r="D40" s="343"/>
      <c r="E40" s="343"/>
      <c r="F40" s="178">
        <v>3</v>
      </c>
      <c r="G40" s="178">
        <v>4</v>
      </c>
      <c r="H40" s="178">
        <v>5</v>
      </c>
      <c r="I40" s="174"/>
    </row>
    <row r="41" spans="1:9" ht="15">
      <c r="A41" s="178">
        <v>1</v>
      </c>
      <c r="B41" s="357" t="s">
        <v>372</v>
      </c>
      <c r="C41" s="358"/>
      <c r="D41" s="358"/>
      <c r="E41" s="359"/>
      <c r="F41" s="178">
        <v>1</v>
      </c>
      <c r="G41" s="178">
        <v>12</v>
      </c>
      <c r="H41" s="242">
        <v>5000</v>
      </c>
      <c r="I41" s="174"/>
    </row>
    <row r="42" spans="1:9" ht="15">
      <c r="A42" s="178">
        <v>2</v>
      </c>
      <c r="B42" s="357" t="s">
        <v>373</v>
      </c>
      <c r="C42" s="358"/>
      <c r="D42" s="358"/>
      <c r="E42" s="359"/>
      <c r="F42" s="178">
        <v>1</v>
      </c>
      <c r="G42" s="178">
        <v>12</v>
      </c>
      <c r="H42" s="242">
        <v>14000</v>
      </c>
      <c r="I42" s="174"/>
    </row>
    <row r="43" spans="1:9" ht="15">
      <c r="A43" s="178">
        <v>3</v>
      </c>
      <c r="B43" s="357" t="s">
        <v>91</v>
      </c>
      <c r="C43" s="358"/>
      <c r="D43" s="358"/>
      <c r="E43" s="359"/>
      <c r="F43" s="178"/>
      <c r="G43" s="178"/>
      <c r="H43" s="242">
        <v>2000</v>
      </c>
      <c r="I43" s="174"/>
    </row>
    <row r="44" spans="1:9" ht="29.25" customHeight="1">
      <c r="A44" s="190">
        <v>4</v>
      </c>
      <c r="B44" s="345" t="s">
        <v>374</v>
      </c>
      <c r="C44" s="360"/>
      <c r="D44" s="360"/>
      <c r="E44" s="361"/>
      <c r="F44" s="106"/>
      <c r="G44" s="106"/>
      <c r="H44" s="192">
        <v>5000</v>
      </c>
      <c r="I44" s="174"/>
    </row>
    <row r="45" spans="1:9" ht="36" customHeight="1">
      <c r="A45" s="106"/>
      <c r="B45" s="353" t="s">
        <v>72</v>
      </c>
      <c r="C45" s="353"/>
      <c r="D45" s="353"/>
      <c r="E45" s="353"/>
      <c r="F45" s="203"/>
      <c r="G45" s="203"/>
      <c r="H45" s="205">
        <f>H41+H42+H43+H44</f>
        <v>26000</v>
      </c>
      <c r="I45" s="174"/>
    </row>
    <row r="46" spans="1:9" ht="18.75" customHeight="1">
      <c r="A46" s="243"/>
      <c r="B46" s="244"/>
      <c r="C46" s="244"/>
      <c r="D46" s="244"/>
      <c r="E46" s="244"/>
      <c r="F46" s="244"/>
      <c r="G46" s="244"/>
      <c r="H46" s="245"/>
      <c r="I46" s="174"/>
    </row>
    <row r="47" spans="1:9" ht="19.5" customHeight="1">
      <c r="A47" s="171" t="s">
        <v>57</v>
      </c>
      <c r="B47" s="171"/>
      <c r="C47" s="172"/>
      <c r="D47" s="172">
        <v>244</v>
      </c>
      <c r="E47" s="172"/>
      <c r="F47" s="172"/>
      <c r="G47" s="172"/>
      <c r="H47" s="173"/>
      <c r="I47" s="174"/>
    </row>
    <row r="48" spans="1:9" ht="18" customHeight="1">
      <c r="A48" s="335"/>
      <c r="B48" s="335"/>
      <c r="C48" s="335"/>
      <c r="D48" s="335"/>
      <c r="E48" s="336" t="s">
        <v>408</v>
      </c>
      <c r="F48" s="362"/>
      <c r="G48" s="362"/>
      <c r="H48" s="362"/>
      <c r="I48" s="362"/>
    </row>
    <row r="49" spans="1:9" ht="19.5" customHeight="1">
      <c r="A49" s="363" t="s">
        <v>58</v>
      </c>
      <c r="B49" s="364"/>
      <c r="C49" s="364"/>
      <c r="D49" s="364"/>
      <c r="E49" s="362"/>
      <c r="F49" s="362"/>
      <c r="G49" s="362"/>
      <c r="H49" s="362"/>
      <c r="I49" s="362"/>
    </row>
    <row r="50" spans="1:9" ht="36" customHeight="1">
      <c r="A50" s="243"/>
      <c r="B50" s="244"/>
      <c r="C50" s="244"/>
      <c r="D50" s="244"/>
      <c r="E50" s="244"/>
      <c r="F50" s="244"/>
      <c r="G50" s="244"/>
      <c r="H50" s="245"/>
      <c r="I50" s="174"/>
    </row>
    <row r="51" spans="1:9" ht="45" customHeight="1">
      <c r="A51" s="181" t="s">
        <v>39</v>
      </c>
      <c r="B51" s="340" t="s">
        <v>59</v>
      </c>
      <c r="C51" s="341"/>
      <c r="D51" s="341"/>
      <c r="E51" s="342"/>
      <c r="F51" s="182" t="s">
        <v>352</v>
      </c>
      <c r="G51" s="182" t="s">
        <v>353</v>
      </c>
      <c r="H51" s="182" t="s">
        <v>354</v>
      </c>
      <c r="I51" s="174"/>
    </row>
    <row r="52" spans="1:9" ht="18" customHeight="1">
      <c r="A52" s="178">
        <v>1</v>
      </c>
      <c r="B52" s="343">
        <v>2</v>
      </c>
      <c r="C52" s="343"/>
      <c r="D52" s="343"/>
      <c r="E52" s="343"/>
      <c r="F52" s="178">
        <v>3</v>
      </c>
      <c r="G52" s="178">
        <v>4</v>
      </c>
      <c r="H52" s="178">
        <v>5</v>
      </c>
      <c r="I52" s="174"/>
    </row>
    <row r="53" spans="1:9" ht="36" customHeight="1">
      <c r="A53" s="178">
        <v>1</v>
      </c>
      <c r="B53" s="357" t="s">
        <v>413</v>
      </c>
      <c r="C53" s="358"/>
      <c r="D53" s="358"/>
      <c r="E53" s="359"/>
      <c r="F53" s="178"/>
      <c r="G53" s="178"/>
      <c r="H53" s="242"/>
      <c r="I53" s="174"/>
    </row>
    <row r="54" spans="1:9" ht="15">
      <c r="A54" s="243"/>
      <c r="B54" s="244"/>
      <c r="C54" s="244"/>
      <c r="D54" s="244"/>
      <c r="E54" s="244"/>
      <c r="F54" s="244"/>
      <c r="G54" s="244"/>
      <c r="H54" s="245"/>
      <c r="I54" s="174"/>
    </row>
    <row r="55" spans="1:9" ht="15.75">
      <c r="A55" s="171" t="s">
        <v>57</v>
      </c>
      <c r="B55" s="171"/>
      <c r="C55" s="172"/>
      <c r="D55" s="172">
        <v>244</v>
      </c>
      <c r="E55" s="172"/>
      <c r="F55" s="172"/>
      <c r="G55" s="172"/>
      <c r="H55" s="173"/>
      <c r="I55" s="174"/>
    </row>
    <row r="56" spans="1:9" ht="13.5" customHeight="1">
      <c r="A56" s="335" t="s">
        <v>58</v>
      </c>
      <c r="B56" s="335"/>
      <c r="C56" s="335"/>
      <c r="D56" s="335"/>
      <c r="E56" s="336" t="s">
        <v>375</v>
      </c>
      <c r="F56" s="362"/>
      <c r="G56" s="362"/>
      <c r="H56" s="362"/>
      <c r="I56" s="362"/>
    </row>
    <row r="57" spans="1:9" ht="15">
      <c r="A57" s="199"/>
      <c r="B57" s="199"/>
      <c r="C57" s="199"/>
      <c r="D57" s="199"/>
      <c r="E57" s="362"/>
      <c r="F57" s="362"/>
      <c r="G57" s="362"/>
      <c r="H57" s="362"/>
      <c r="I57" s="362"/>
    </row>
    <row r="58" spans="1:9" ht="15">
      <c r="A58" s="243"/>
      <c r="B58" s="244"/>
      <c r="C58" s="244"/>
      <c r="D58" s="244"/>
      <c r="E58" s="244"/>
      <c r="F58" s="244"/>
      <c r="G58" s="244"/>
      <c r="H58" s="245"/>
      <c r="I58" s="174"/>
    </row>
    <row r="59" spans="1:9" ht="17.25" customHeight="1">
      <c r="A59" s="243"/>
      <c r="B59" s="244"/>
      <c r="C59" s="244"/>
      <c r="D59" s="244"/>
      <c r="E59" s="244"/>
      <c r="F59" s="244"/>
      <c r="G59" s="244"/>
      <c r="H59" s="245"/>
      <c r="I59" s="174"/>
    </row>
    <row r="60" spans="1:9" ht="15.75" customHeight="1">
      <c r="A60" s="338" t="s">
        <v>351</v>
      </c>
      <c r="B60" s="338"/>
      <c r="C60" s="338"/>
      <c r="D60" s="338"/>
      <c r="E60" s="338"/>
      <c r="F60" s="338"/>
      <c r="G60" s="338"/>
      <c r="H60" s="338"/>
      <c r="I60" s="338"/>
    </row>
    <row r="61" spans="1:9" ht="15" customHeight="1">
      <c r="A61" s="172"/>
      <c r="B61" s="172"/>
      <c r="C61" s="172"/>
      <c r="D61" s="172"/>
      <c r="E61" s="172"/>
      <c r="F61" s="172"/>
      <c r="G61" s="172"/>
      <c r="H61" s="173"/>
      <c r="I61" s="174"/>
    </row>
    <row r="62" spans="1:9" ht="48" customHeight="1">
      <c r="A62" s="181" t="s">
        <v>39</v>
      </c>
      <c r="B62" s="340" t="s">
        <v>59</v>
      </c>
      <c r="C62" s="341"/>
      <c r="D62" s="341"/>
      <c r="E62" s="342"/>
      <c r="F62" s="182" t="s">
        <v>352</v>
      </c>
      <c r="G62" s="182" t="s">
        <v>353</v>
      </c>
      <c r="H62" s="182" t="s">
        <v>354</v>
      </c>
      <c r="I62" s="174"/>
    </row>
    <row r="63" spans="1:9" ht="19.5" customHeight="1">
      <c r="A63" s="178">
        <v>1</v>
      </c>
      <c r="B63" s="365">
        <v>2</v>
      </c>
      <c r="C63" s="366"/>
      <c r="D63" s="366"/>
      <c r="E63" s="367"/>
      <c r="F63" s="178">
        <v>3</v>
      </c>
      <c r="G63" s="178">
        <v>4</v>
      </c>
      <c r="H63" s="178">
        <v>5</v>
      </c>
      <c r="I63" s="174"/>
    </row>
    <row r="64" spans="1:9" ht="13.5" customHeight="1">
      <c r="A64" s="178">
        <v>1</v>
      </c>
      <c r="B64" s="357" t="s">
        <v>372</v>
      </c>
      <c r="C64" s="368"/>
      <c r="D64" s="368"/>
      <c r="E64" s="369"/>
      <c r="F64" s="178"/>
      <c r="G64" s="178"/>
      <c r="H64" s="242">
        <v>0</v>
      </c>
      <c r="I64" s="174"/>
    </row>
    <row r="65" spans="1:9" ht="13.5" customHeight="1">
      <c r="A65" s="178">
        <v>2</v>
      </c>
      <c r="B65" s="357" t="s">
        <v>373</v>
      </c>
      <c r="C65" s="368"/>
      <c r="D65" s="368"/>
      <c r="E65" s="369"/>
      <c r="F65" s="178"/>
      <c r="G65" s="178"/>
      <c r="H65" s="242">
        <v>0</v>
      </c>
      <c r="I65" s="174"/>
    </row>
    <row r="66" spans="1:9" ht="15.75" customHeight="1">
      <c r="A66" s="178">
        <v>3</v>
      </c>
      <c r="B66" s="357" t="s">
        <v>91</v>
      </c>
      <c r="C66" s="368"/>
      <c r="D66" s="368"/>
      <c r="E66" s="369"/>
      <c r="F66" s="178"/>
      <c r="G66" s="178"/>
      <c r="H66" s="242">
        <v>27000</v>
      </c>
      <c r="I66" s="174"/>
    </row>
    <row r="67" spans="1:9" ht="27.75" customHeight="1">
      <c r="A67" s="190">
        <v>4</v>
      </c>
      <c r="B67" s="345" t="s">
        <v>374</v>
      </c>
      <c r="C67" s="360"/>
      <c r="D67" s="360"/>
      <c r="E67" s="361"/>
      <c r="F67" s="106"/>
      <c r="G67" s="106"/>
      <c r="H67" s="192">
        <v>0</v>
      </c>
      <c r="I67" s="174"/>
    </row>
    <row r="68" spans="1:9" ht="22.5" customHeight="1">
      <c r="A68" s="106"/>
      <c r="B68" s="353" t="s">
        <v>72</v>
      </c>
      <c r="C68" s="353"/>
      <c r="D68" s="353"/>
      <c r="E68" s="353"/>
      <c r="F68" s="203"/>
      <c r="G68" s="203"/>
      <c r="H68" s="205">
        <f>H64+H65+H66+H67</f>
        <v>27000</v>
      </c>
      <c r="I68" s="174"/>
    </row>
    <row r="69" spans="1:9" ht="22.5" customHeight="1">
      <c r="A69" s="243"/>
      <c r="B69" s="244"/>
      <c r="C69" s="244"/>
      <c r="D69" s="244"/>
      <c r="E69" s="244"/>
      <c r="F69" s="244"/>
      <c r="G69" s="244"/>
      <c r="H69" s="245"/>
      <c r="I69" s="174"/>
    </row>
    <row r="70" spans="1:9" ht="22.5" customHeight="1">
      <c r="A70" s="171" t="s">
        <v>57</v>
      </c>
      <c r="B70" s="171"/>
      <c r="C70" s="172"/>
      <c r="D70" s="172">
        <v>243</v>
      </c>
      <c r="E70" s="172"/>
      <c r="F70" s="172"/>
      <c r="G70" s="172"/>
      <c r="H70" s="173"/>
      <c r="I70" s="174"/>
    </row>
    <row r="71" spans="1:9" ht="22.5" customHeight="1">
      <c r="A71" s="335"/>
      <c r="B71" s="335"/>
      <c r="C71" s="335"/>
      <c r="D71" s="335"/>
      <c r="E71" s="336" t="s">
        <v>34</v>
      </c>
      <c r="F71" s="337"/>
      <c r="G71" s="337"/>
      <c r="H71" s="337"/>
      <c r="I71" s="337"/>
    </row>
    <row r="72" spans="1:9" ht="22.5" customHeight="1">
      <c r="A72" s="199"/>
      <c r="B72" s="199"/>
      <c r="C72" s="199"/>
      <c r="D72" s="199"/>
      <c r="E72" s="337"/>
      <c r="F72" s="337"/>
      <c r="G72" s="337"/>
      <c r="H72" s="337"/>
      <c r="I72" s="337"/>
    </row>
    <row r="73" spans="1:9" ht="22.5" customHeight="1">
      <c r="A73" s="199"/>
      <c r="B73" s="199"/>
      <c r="C73" s="199"/>
      <c r="D73" s="199"/>
      <c r="E73" s="265"/>
      <c r="F73" s="265"/>
      <c r="G73" s="265"/>
      <c r="H73" s="265"/>
      <c r="I73" s="265"/>
    </row>
    <row r="74" spans="1:9" ht="48" customHeight="1">
      <c r="A74" s="181" t="s">
        <v>39</v>
      </c>
      <c r="B74" s="340" t="s">
        <v>59</v>
      </c>
      <c r="C74" s="341"/>
      <c r="D74" s="341"/>
      <c r="E74" s="342"/>
      <c r="F74" s="182" t="s">
        <v>352</v>
      </c>
      <c r="G74" s="182" t="s">
        <v>353</v>
      </c>
      <c r="H74" s="182" t="s">
        <v>354</v>
      </c>
      <c r="I74" s="265"/>
    </row>
    <row r="75" spans="1:9" ht="22.5" customHeight="1">
      <c r="A75" s="178">
        <v>1</v>
      </c>
      <c r="B75" s="365">
        <v>2</v>
      </c>
      <c r="C75" s="366"/>
      <c r="D75" s="366"/>
      <c r="E75" s="367"/>
      <c r="F75" s="178">
        <v>3</v>
      </c>
      <c r="G75" s="178">
        <v>4</v>
      </c>
      <c r="H75" s="178">
        <v>5</v>
      </c>
      <c r="I75" s="265"/>
    </row>
    <row r="76" spans="1:9" ht="55.5" customHeight="1">
      <c r="A76" s="178">
        <v>1</v>
      </c>
      <c r="B76" s="357" t="s">
        <v>409</v>
      </c>
      <c r="C76" s="368"/>
      <c r="D76" s="368"/>
      <c r="E76" s="369"/>
      <c r="F76" s="178"/>
      <c r="G76" s="178"/>
      <c r="H76" s="242"/>
      <c r="I76" s="265"/>
    </row>
    <row r="77" spans="1:9" ht="22.5" customHeight="1">
      <c r="A77" s="178"/>
      <c r="B77" s="353" t="s">
        <v>72</v>
      </c>
      <c r="C77" s="353"/>
      <c r="D77" s="353"/>
      <c r="E77" s="353"/>
      <c r="F77" s="178"/>
      <c r="G77" s="178"/>
      <c r="H77" s="266">
        <f>SUM(H76)</f>
        <v>0</v>
      </c>
      <c r="I77" s="265"/>
    </row>
    <row r="78" spans="1:9" ht="22.5" customHeight="1">
      <c r="A78" s="199"/>
      <c r="B78" s="199"/>
      <c r="C78" s="199"/>
      <c r="D78" s="199"/>
      <c r="E78" s="265"/>
      <c r="F78" s="265"/>
      <c r="G78" s="265"/>
      <c r="H78" s="265"/>
      <c r="I78" s="265"/>
    </row>
    <row r="79" spans="1:9" ht="22.5" customHeight="1">
      <c r="A79" s="243"/>
      <c r="B79" s="244"/>
      <c r="C79" s="244"/>
      <c r="D79" s="244"/>
      <c r="E79" s="244"/>
      <c r="F79" s="244"/>
      <c r="G79" s="244"/>
      <c r="H79" s="245"/>
      <c r="I79" s="174"/>
    </row>
    <row r="80" spans="1:9" ht="22.5" customHeight="1">
      <c r="A80" s="171" t="s">
        <v>57</v>
      </c>
      <c r="B80" s="171"/>
      <c r="C80" s="172"/>
      <c r="D80" s="172">
        <v>243</v>
      </c>
      <c r="E80" s="172"/>
      <c r="F80" s="172"/>
      <c r="G80" s="172"/>
      <c r="H80" s="173"/>
      <c r="I80" s="174"/>
    </row>
    <row r="81" spans="1:9" ht="22.5" customHeight="1">
      <c r="A81" s="335"/>
      <c r="B81" s="335"/>
      <c r="C81" s="335"/>
      <c r="D81" s="335"/>
      <c r="E81" s="336" t="s">
        <v>408</v>
      </c>
      <c r="F81" s="362"/>
      <c r="G81" s="362"/>
      <c r="H81" s="362"/>
      <c r="I81" s="362"/>
    </row>
    <row r="82" spans="1:9" ht="22.5" customHeight="1">
      <c r="A82" s="199"/>
      <c r="B82" s="199"/>
      <c r="C82" s="199"/>
      <c r="D82" s="199"/>
      <c r="E82" s="362"/>
      <c r="F82" s="362"/>
      <c r="G82" s="362"/>
      <c r="H82" s="362"/>
      <c r="I82" s="362"/>
    </row>
    <row r="83" spans="1:9" ht="22.5" customHeight="1">
      <c r="A83" s="243"/>
      <c r="B83" s="244"/>
      <c r="C83" s="244"/>
      <c r="D83" s="244"/>
      <c r="E83" s="244"/>
      <c r="F83" s="244"/>
      <c r="G83" s="244"/>
      <c r="H83" s="245"/>
      <c r="I83" s="174"/>
    </row>
    <row r="84" spans="1:9" ht="48" customHeight="1">
      <c r="A84" s="181" t="s">
        <v>39</v>
      </c>
      <c r="B84" s="340" t="s">
        <v>59</v>
      </c>
      <c r="C84" s="341"/>
      <c r="D84" s="341"/>
      <c r="E84" s="342"/>
      <c r="F84" s="182" t="s">
        <v>352</v>
      </c>
      <c r="G84" s="182" t="s">
        <v>353</v>
      </c>
      <c r="H84" s="182" t="s">
        <v>354</v>
      </c>
      <c r="I84" s="174"/>
    </row>
    <row r="85" spans="1:9" ht="22.5" customHeight="1">
      <c r="A85" s="178">
        <v>1</v>
      </c>
      <c r="B85" s="365">
        <v>2</v>
      </c>
      <c r="C85" s="366"/>
      <c r="D85" s="366"/>
      <c r="E85" s="367"/>
      <c r="F85" s="178">
        <v>3</v>
      </c>
      <c r="G85" s="178">
        <v>4</v>
      </c>
      <c r="H85" s="178">
        <v>5</v>
      </c>
      <c r="I85" s="174"/>
    </row>
    <row r="86" spans="1:9" ht="49.5" customHeight="1">
      <c r="A86" s="264">
        <v>1</v>
      </c>
      <c r="B86" s="357" t="s">
        <v>409</v>
      </c>
      <c r="C86" s="368"/>
      <c r="D86" s="368"/>
      <c r="E86" s="369"/>
      <c r="F86" s="263" t="s">
        <v>410</v>
      </c>
      <c r="G86" s="178"/>
      <c r="H86" s="242"/>
      <c r="I86" s="174"/>
    </row>
    <row r="87" spans="1:9" ht="22.5" customHeight="1">
      <c r="A87" s="106"/>
      <c r="B87" s="353" t="s">
        <v>72</v>
      </c>
      <c r="C87" s="353"/>
      <c r="D87" s="353"/>
      <c r="E87" s="353"/>
      <c r="F87" s="203"/>
      <c r="G87" s="203"/>
      <c r="H87" s="205">
        <f>SUM(H86)</f>
        <v>0</v>
      </c>
      <c r="I87" s="174"/>
    </row>
    <row r="88" spans="1:9" ht="15">
      <c r="A88" s="243"/>
      <c r="B88" s="244"/>
      <c r="C88" s="244"/>
      <c r="D88" s="244"/>
      <c r="E88" s="244"/>
      <c r="F88" s="244"/>
      <c r="G88" s="244"/>
      <c r="H88" s="245"/>
      <c r="I88" s="174"/>
    </row>
    <row r="89" spans="1:9" ht="36" customHeight="1">
      <c r="A89" s="338" t="s">
        <v>355</v>
      </c>
      <c r="B89" s="339"/>
      <c r="C89" s="339"/>
      <c r="D89" s="339"/>
      <c r="E89" s="339"/>
      <c r="F89" s="339"/>
      <c r="G89" s="339"/>
      <c r="H89" s="339"/>
      <c r="I89" s="174"/>
    </row>
    <row r="90" spans="1:9" ht="15.75">
      <c r="A90" s="172"/>
      <c r="B90" s="172"/>
      <c r="C90" s="172"/>
      <c r="D90" s="172"/>
      <c r="E90" s="172"/>
      <c r="F90" s="172"/>
      <c r="G90" s="172"/>
      <c r="H90" s="173"/>
      <c r="I90" s="174"/>
    </row>
    <row r="91" spans="1:9" ht="30">
      <c r="A91" s="176" t="s">
        <v>39</v>
      </c>
      <c r="B91" s="370" t="s">
        <v>59</v>
      </c>
      <c r="C91" s="371"/>
      <c r="D91" s="371"/>
      <c r="E91" s="372"/>
      <c r="F91" s="373" t="s">
        <v>356</v>
      </c>
      <c r="G91" s="374"/>
      <c r="H91" s="177" t="s">
        <v>357</v>
      </c>
      <c r="I91" s="174"/>
    </row>
    <row r="92" spans="1:9" ht="15">
      <c r="A92" s="178">
        <v>1</v>
      </c>
      <c r="B92" s="343">
        <v>2</v>
      </c>
      <c r="C92" s="343"/>
      <c r="D92" s="343"/>
      <c r="E92" s="343"/>
      <c r="F92" s="375">
        <v>3</v>
      </c>
      <c r="G92" s="376"/>
      <c r="H92" s="178">
        <v>4</v>
      </c>
      <c r="I92" s="174"/>
    </row>
    <row r="93" spans="1:9" ht="32.25" customHeight="1">
      <c r="A93" s="190">
        <v>1</v>
      </c>
      <c r="B93" s="377" t="s">
        <v>358</v>
      </c>
      <c r="C93" s="378"/>
      <c r="D93" s="378"/>
      <c r="E93" s="379"/>
      <c r="F93" s="380">
        <v>2</v>
      </c>
      <c r="G93" s="381"/>
      <c r="H93" s="192">
        <v>15000</v>
      </c>
      <c r="I93" s="174"/>
    </row>
    <row r="94" spans="1:9" ht="18" customHeight="1">
      <c r="A94" s="190">
        <v>2</v>
      </c>
      <c r="B94" s="382" t="s">
        <v>89</v>
      </c>
      <c r="C94" s="382"/>
      <c r="D94" s="382"/>
      <c r="E94" s="382"/>
      <c r="F94" s="380">
        <v>3</v>
      </c>
      <c r="G94" s="381"/>
      <c r="H94" s="192">
        <v>25000</v>
      </c>
      <c r="I94" s="174"/>
    </row>
    <row r="95" spans="1:9" ht="18" customHeight="1">
      <c r="A95" s="190">
        <v>3</v>
      </c>
      <c r="B95" s="377" t="s">
        <v>88</v>
      </c>
      <c r="C95" s="378"/>
      <c r="D95" s="378"/>
      <c r="E95" s="379"/>
      <c r="F95" s="380">
        <v>1</v>
      </c>
      <c r="G95" s="381"/>
      <c r="H95" s="192">
        <v>15000</v>
      </c>
      <c r="I95" s="174"/>
    </row>
    <row r="96" spans="1:9" ht="45.75" customHeight="1">
      <c r="A96" s="190">
        <v>4</v>
      </c>
      <c r="B96" s="377" t="s">
        <v>359</v>
      </c>
      <c r="C96" s="378"/>
      <c r="D96" s="378"/>
      <c r="E96" s="379"/>
      <c r="F96" s="380">
        <v>2</v>
      </c>
      <c r="G96" s="381"/>
      <c r="H96" s="192">
        <v>25000</v>
      </c>
      <c r="I96" s="174"/>
    </row>
    <row r="97" spans="1:9" ht="19.5" customHeight="1">
      <c r="A97" s="190">
        <v>5</v>
      </c>
      <c r="B97" s="377" t="s">
        <v>394</v>
      </c>
      <c r="C97" s="383"/>
      <c r="D97" s="383"/>
      <c r="E97" s="384"/>
      <c r="F97" s="385">
        <v>1</v>
      </c>
      <c r="G97" s="386"/>
      <c r="H97" s="192">
        <v>52000</v>
      </c>
      <c r="I97" s="174"/>
    </row>
    <row r="98" spans="1:9" ht="20.25" customHeight="1">
      <c r="A98" s="190">
        <v>6</v>
      </c>
      <c r="B98" s="377" t="s">
        <v>389</v>
      </c>
      <c r="C98" s="383"/>
      <c r="D98" s="383"/>
      <c r="E98" s="384"/>
      <c r="F98" s="385">
        <v>3</v>
      </c>
      <c r="G98" s="386"/>
      <c r="H98" s="192">
        <v>8000</v>
      </c>
      <c r="I98" s="174"/>
    </row>
    <row r="99" spans="1:9" ht="15">
      <c r="A99" s="178">
        <v>7</v>
      </c>
      <c r="B99" s="357" t="s">
        <v>91</v>
      </c>
      <c r="C99" s="368"/>
      <c r="D99" s="368"/>
      <c r="E99" s="369"/>
      <c r="F99" s="375"/>
      <c r="G99" s="376"/>
      <c r="H99" s="179">
        <v>25000</v>
      </c>
      <c r="I99" s="174"/>
    </row>
    <row r="100" spans="1:9" ht="15">
      <c r="A100" s="106"/>
      <c r="B100" s="353" t="s">
        <v>72</v>
      </c>
      <c r="C100" s="353"/>
      <c r="D100" s="353"/>
      <c r="E100" s="353"/>
      <c r="F100" s="387" t="s">
        <v>6</v>
      </c>
      <c r="G100" s="388"/>
      <c r="H100" s="180">
        <f>SUM(H93:H99)</f>
        <v>165000</v>
      </c>
      <c r="I100" s="174"/>
    </row>
    <row r="101" spans="1:9" ht="15">
      <c r="A101" s="243"/>
      <c r="B101" s="244"/>
      <c r="C101" s="244"/>
      <c r="D101" s="244"/>
      <c r="E101" s="244"/>
      <c r="F101" s="246"/>
      <c r="G101" s="246"/>
      <c r="H101" s="247"/>
      <c r="I101" s="174"/>
    </row>
    <row r="102" spans="1:9" ht="15" customHeight="1">
      <c r="A102" s="171" t="s">
        <v>57</v>
      </c>
      <c r="B102" s="171"/>
      <c r="C102" s="172"/>
      <c r="D102" s="172">
        <v>243</v>
      </c>
      <c r="E102" s="172"/>
      <c r="F102" s="172"/>
      <c r="G102" s="172"/>
      <c r="H102" s="173"/>
      <c r="I102" s="174"/>
    </row>
    <row r="103" spans="1:9" ht="18" customHeight="1">
      <c r="A103" s="335" t="s">
        <v>58</v>
      </c>
      <c r="B103" s="335"/>
      <c r="C103" s="335"/>
      <c r="D103" s="335"/>
      <c r="E103" s="336" t="s">
        <v>34</v>
      </c>
      <c r="F103" s="337"/>
      <c r="G103" s="337"/>
      <c r="H103" s="337"/>
      <c r="I103" s="337"/>
    </row>
    <row r="104" spans="1:9" ht="13.5" customHeight="1">
      <c r="A104" s="199"/>
      <c r="B104" s="199"/>
      <c r="C104" s="199"/>
      <c r="D104" s="199"/>
      <c r="E104" s="337"/>
      <c r="F104" s="337"/>
      <c r="G104" s="337"/>
      <c r="H104" s="337"/>
      <c r="I104" s="337"/>
    </row>
    <row r="105" spans="1:9" ht="15">
      <c r="A105" s="199"/>
      <c r="B105" s="199"/>
      <c r="C105" s="199"/>
      <c r="D105" s="199"/>
      <c r="E105" s="265"/>
      <c r="F105" s="265"/>
      <c r="G105" s="265"/>
      <c r="H105" s="265"/>
      <c r="I105" s="174"/>
    </row>
    <row r="106" spans="1:9" ht="30">
      <c r="A106" s="176" t="s">
        <v>39</v>
      </c>
      <c r="B106" s="389" t="s">
        <v>59</v>
      </c>
      <c r="C106" s="389"/>
      <c r="D106" s="389"/>
      <c r="E106" s="389"/>
      <c r="F106" s="390" t="s">
        <v>356</v>
      </c>
      <c r="G106" s="390"/>
      <c r="H106" s="177" t="s">
        <v>357</v>
      </c>
      <c r="I106" s="174"/>
    </row>
    <row r="107" spans="1:9" ht="15">
      <c r="A107" s="178">
        <v>1</v>
      </c>
      <c r="B107" s="391">
        <v>2</v>
      </c>
      <c r="C107" s="391"/>
      <c r="D107" s="391"/>
      <c r="E107" s="391"/>
      <c r="F107" s="392">
        <v>3</v>
      </c>
      <c r="G107" s="392"/>
      <c r="H107" s="178">
        <v>4</v>
      </c>
      <c r="I107" s="174"/>
    </row>
    <row r="108" spans="1:9" ht="23.25" customHeight="1">
      <c r="A108" s="190">
        <v>1</v>
      </c>
      <c r="B108" s="393" t="s">
        <v>411</v>
      </c>
      <c r="C108" s="393"/>
      <c r="D108" s="393"/>
      <c r="E108" s="393"/>
      <c r="F108" s="394"/>
      <c r="G108" s="394"/>
      <c r="H108" s="192"/>
      <c r="I108" s="174"/>
    </row>
    <row r="109" spans="1:9" ht="22.5" customHeight="1">
      <c r="A109" s="106"/>
      <c r="B109" s="395" t="s">
        <v>72</v>
      </c>
      <c r="C109" s="346"/>
      <c r="D109" s="346"/>
      <c r="E109" s="347"/>
      <c r="F109" s="396"/>
      <c r="G109" s="397"/>
      <c r="H109" s="180"/>
      <c r="I109" s="174"/>
    </row>
    <row r="110" spans="1:9" ht="33" customHeight="1">
      <c r="A110" s="171" t="s">
        <v>57</v>
      </c>
      <c r="B110" s="171"/>
      <c r="C110" s="172"/>
      <c r="D110" s="172">
        <v>244</v>
      </c>
      <c r="E110" s="172"/>
      <c r="F110" s="172"/>
      <c r="G110" s="172"/>
      <c r="H110" s="173"/>
      <c r="I110" s="174"/>
    </row>
    <row r="111" spans="1:9" ht="15">
      <c r="A111" s="335" t="s">
        <v>58</v>
      </c>
      <c r="B111" s="335"/>
      <c r="C111" s="335"/>
      <c r="D111" s="335"/>
      <c r="E111" s="336" t="s">
        <v>375</v>
      </c>
      <c r="F111" s="337"/>
      <c r="G111" s="337"/>
      <c r="H111" s="337"/>
      <c r="I111" s="174"/>
    </row>
    <row r="112" spans="1:9" ht="17.25" customHeight="1">
      <c r="A112" s="199"/>
      <c r="B112" s="199"/>
      <c r="C112" s="199"/>
      <c r="D112" s="199"/>
      <c r="E112" s="337"/>
      <c r="F112" s="337"/>
      <c r="G112" s="337"/>
      <c r="H112" s="337"/>
      <c r="I112" s="174"/>
    </row>
    <row r="113" spans="1:9" ht="11.25" customHeight="1">
      <c r="A113" s="243"/>
      <c r="B113" s="244"/>
      <c r="C113" s="244"/>
      <c r="D113" s="244"/>
      <c r="E113" s="244"/>
      <c r="F113" s="246"/>
      <c r="G113" s="246"/>
      <c r="H113" s="247"/>
      <c r="I113" s="174"/>
    </row>
    <row r="114" spans="1:9" ht="15.75">
      <c r="A114" s="172"/>
      <c r="B114" s="172"/>
      <c r="C114" s="172"/>
      <c r="D114" s="172"/>
      <c r="E114" s="172"/>
      <c r="F114" s="172"/>
      <c r="G114" s="172"/>
      <c r="H114" s="173"/>
      <c r="I114" s="174"/>
    </row>
    <row r="115" spans="1:9" ht="33" customHeight="1">
      <c r="A115" s="176" t="s">
        <v>39</v>
      </c>
      <c r="B115" s="370" t="s">
        <v>59</v>
      </c>
      <c r="C115" s="371"/>
      <c r="D115" s="371"/>
      <c r="E115" s="372"/>
      <c r="F115" s="373" t="s">
        <v>356</v>
      </c>
      <c r="G115" s="374"/>
      <c r="H115" s="177" t="s">
        <v>357</v>
      </c>
      <c r="I115" s="174"/>
    </row>
    <row r="116" spans="1:9" ht="15.75" customHeight="1">
      <c r="A116" s="178">
        <v>1</v>
      </c>
      <c r="B116" s="343">
        <v>2</v>
      </c>
      <c r="C116" s="343"/>
      <c r="D116" s="343"/>
      <c r="E116" s="343"/>
      <c r="F116" s="375">
        <v>3</v>
      </c>
      <c r="G116" s="376"/>
      <c r="H116" s="178">
        <v>4</v>
      </c>
      <c r="I116" s="174"/>
    </row>
    <row r="117" spans="1:9" ht="34.5" customHeight="1">
      <c r="A117" s="190">
        <v>1</v>
      </c>
      <c r="B117" s="377" t="s">
        <v>358</v>
      </c>
      <c r="C117" s="378"/>
      <c r="D117" s="378"/>
      <c r="E117" s="379"/>
      <c r="F117" s="380"/>
      <c r="G117" s="381"/>
      <c r="H117" s="192">
        <v>0</v>
      </c>
      <c r="I117" s="174"/>
    </row>
    <row r="118" spans="1:9" ht="27.75" customHeight="1">
      <c r="A118" s="190">
        <v>2</v>
      </c>
      <c r="B118" s="382" t="s">
        <v>89</v>
      </c>
      <c r="C118" s="382"/>
      <c r="D118" s="382"/>
      <c r="E118" s="382"/>
      <c r="F118" s="380"/>
      <c r="G118" s="381"/>
      <c r="H118" s="192">
        <v>0</v>
      </c>
      <c r="I118" s="174"/>
    </row>
    <row r="119" spans="1:9" ht="19.5" customHeight="1">
      <c r="A119" s="190">
        <v>3</v>
      </c>
      <c r="B119" s="377" t="s">
        <v>88</v>
      </c>
      <c r="C119" s="378"/>
      <c r="D119" s="378"/>
      <c r="E119" s="379"/>
      <c r="F119" s="380"/>
      <c r="G119" s="381"/>
      <c r="H119" s="192">
        <v>0</v>
      </c>
      <c r="I119" s="174"/>
    </row>
    <row r="120" spans="1:9" ht="52.5" customHeight="1">
      <c r="A120" s="190">
        <v>4</v>
      </c>
      <c r="B120" s="377" t="s">
        <v>359</v>
      </c>
      <c r="C120" s="378"/>
      <c r="D120" s="378"/>
      <c r="E120" s="379"/>
      <c r="F120" s="380"/>
      <c r="G120" s="381"/>
      <c r="H120" s="192">
        <v>0</v>
      </c>
      <c r="I120" s="174"/>
    </row>
    <row r="121" spans="1:9" ht="23.25" customHeight="1">
      <c r="A121" s="190">
        <v>5</v>
      </c>
      <c r="B121" s="377" t="s">
        <v>376</v>
      </c>
      <c r="C121" s="383"/>
      <c r="D121" s="383"/>
      <c r="E121" s="384"/>
      <c r="F121" s="385"/>
      <c r="G121" s="386"/>
      <c r="H121" s="192">
        <v>0</v>
      </c>
      <c r="I121" s="174"/>
    </row>
    <row r="122" spans="1:9" ht="21" customHeight="1">
      <c r="A122" s="178">
        <v>6</v>
      </c>
      <c r="B122" s="357" t="s">
        <v>91</v>
      </c>
      <c r="C122" s="368"/>
      <c r="D122" s="368"/>
      <c r="E122" s="369"/>
      <c r="F122" s="375"/>
      <c r="G122" s="376"/>
      <c r="H122" s="179">
        <v>250000</v>
      </c>
      <c r="I122" s="174"/>
    </row>
    <row r="123" spans="1:9" ht="15">
      <c r="A123" s="106"/>
      <c r="B123" s="353" t="s">
        <v>72</v>
      </c>
      <c r="C123" s="353"/>
      <c r="D123" s="353"/>
      <c r="E123" s="353"/>
      <c r="F123" s="387" t="s">
        <v>6</v>
      </c>
      <c r="G123" s="388"/>
      <c r="H123" s="180">
        <f>H117+H118+H119+H122</f>
        <v>250000</v>
      </c>
      <c r="I123" s="174"/>
    </row>
    <row r="124" spans="1:9" ht="12.75">
      <c r="A124" s="338" t="s">
        <v>360</v>
      </c>
      <c r="B124" s="398"/>
      <c r="C124" s="398"/>
      <c r="D124" s="398"/>
      <c r="E124" s="398"/>
      <c r="F124" s="398"/>
      <c r="G124" s="398"/>
      <c r="H124" s="398"/>
      <c r="I124" s="174"/>
    </row>
    <row r="125" spans="1:9" ht="13.5" customHeight="1">
      <c r="A125" s="398"/>
      <c r="B125" s="398"/>
      <c r="C125" s="398"/>
      <c r="D125" s="398"/>
      <c r="E125" s="398"/>
      <c r="F125" s="398"/>
      <c r="G125" s="398"/>
      <c r="H125" s="398"/>
      <c r="I125" s="258"/>
    </row>
    <row r="126" spans="1:9" ht="13.5" customHeight="1">
      <c r="A126" s="248"/>
      <c r="B126" s="248"/>
      <c r="C126" s="248"/>
      <c r="D126" s="248"/>
      <c r="E126" s="248"/>
      <c r="F126" s="248"/>
      <c r="G126" s="248"/>
      <c r="H126" s="248"/>
      <c r="I126" s="258"/>
    </row>
    <row r="127" spans="1:9" ht="30">
      <c r="A127" s="181" t="s">
        <v>39</v>
      </c>
      <c r="B127" s="340" t="s">
        <v>59</v>
      </c>
      <c r="C127" s="341"/>
      <c r="D127" s="341"/>
      <c r="E127" s="342"/>
      <c r="F127" s="182" t="s">
        <v>361</v>
      </c>
      <c r="G127" s="182" t="s">
        <v>362</v>
      </c>
      <c r="H127" s="182" t="s">
        <v>363</v>
      </c>
      <c r="I127" s="174"/>
    </row>
    <row r="128" spans="1:9" ht="15">
      <c r="A128" s="190">
        <v>1</v>
      </c>
      <c r="B128" s="380">
        <v>2</v>
      </c>
      <c r="C128" s="399"/>
      <c r="D128" s="399"/>
      <c r="E128" s="381"/>
      <c r="F128" s="190">
        <v>3</v>
      </c>
      <c r="G128" s="190">
        <v>4</v>
      </c>
      <c r="H128" s="190">
        <v>5</v>
      </c>
      <c r="I128" s="174"/>
    </row>
    <row r="129" spans="1:9" ht="34.5" customHeight="1">
      <c r="A129" s="190">
        <v>1</v>
      </c>
      <c r="B129" s="350" t="s">
        <v>390</v>
      </c>
      <c r="C129" s="351"/>
      <c r="D129" s="351"/>
      <c r="E129" s="352"/>
      <c r="F129" s="206">
        <v>15</v>
      </c>
      <c r="G129" s="207">
        <f>H129/F129</f>
        <v>10233.333333333334</v>
      </c>
      <c r="H129" s="192">
        <v>153500</v>
      </c>
      <c r="I129" s="174"/>
    </row>
    <row r="130" spans="1:9" ht="27.75" customHeight="1">
      <c r="A130" s="202"/>
      <c r="B130" s="400" t="s">
        <v>72</v>
      </c>
      <c r="C130" s="401"/>
      <c r="D130" s="401"/>
      <c r="E130" s="402"/>
      <c r="F130" s="208"/>
      <c r="G130" s="209"/>
      <c r="H130" s="180">
        <f>SUM(H129:H129)</f>
        <v>153500</v>
      </c>
      <c r="I130" s="174"/>
    </row>
    <row r="131" spans="1:9" ht="33.75" customHeight="1">
      <c r="A131" s="56"/>
      <c r="B131" s="244"/>
      <c r="C131" s="244"/>
      <c r="D131" s="244"/>
      <c r="E131" s="244"/>
      <c r="F131" s="249"/>
      <c r="G131" s="250"/>
      <c r="H131" s="247"/>
      <c r="I131" s="174"/>
    </row>
    <row r="132" spans="1:9" ht="15.75">
      <c r="A132" s="171" t="s">
        <v>57</v>
      </c>
      <c r="B132" s="171"/>
      <c r="C132" s="172"/>
      <c r="D132" s="172">
        <v>244</v>
      </c>
      <c r="E132" s="172"/>
      <c r="F132" s="172"/>
      <c r="G132" s="172"/>
      <c r="H132" s="173"/>
      <c r="I132" s="174"/>
    </row>
    <row r="133" spans="1:9" ht="15">
      <c r="A133" s="335" t="s">
        <v>58</v>
      </c>
      <c r="B133" s="335"/>
      <c r="C133" s="335"/>
      <c r="D133" s="335"/>
      <c r="E133" s="336" t="s">
        <v>375</v>
      </c>
      <c r="F133" s="337"/>
      <c r="G133" s="337"/>
      <c r="H133" s="337"/>
      <c r="I133" s="174"/>
    </row>
    <row r="134" spans="1:9" ht="15">
      <c r="A134" s="199"/>
      <c r="B134" s="199"/>
      <c r="C134" s="199"/>
      <c r="D134" s="199"/>
      <c r="E134" s="337"/>
      <c r="F134" s="337"/>
      <c r="G134" s="337"/>
      <c r="H134" s="337"/>
      <c r="I134" s="174"/>
    </row>
    <row r="135" spans="1:9" ht="14.25">
      <c r="A135" s="56"/>
      <c r="B135" s="244"/>
      <c r="C135" s="244"/>
      <c r="D135" s="244"/>
      <c r="E135" s="244"/>
      <c r="F135" s="249"/>
      <c r="G135" s="250"/>
      <c r="H135" s="247"/>
      <c r="I135" s="174"/>
    </row>
    <row r="136" spans="1:9" ht="30">
      <c r="A136" s="181" t="s">
        <v>39</v>
      </c>
      <c r="B136" s="340" t="s">
        <v>59</v>
      </c>
      <c r="C136" s="341"/>
      <c r="D136" s="341"/>
      <c r="E136" s="342"/>
      <c r="F136" s="182" t="s">
        <v>361</v>
      </c>
      <c r="G136" s="182" t="s">
        <v>362</v>
      </c>
      <c r="H136" s="182" t="s">
        <v>363</v>
      </c>
      <c r="I136" s="174"/>
    </row>
    <row r="137" spans="1:9" ht="15">
      <c r="A137" s="190">
        <v>1</v>
      </c>
      <c r="B137" s="380">
        <v>2</v>
      </c>
      <c r="C137" s="399"/>
      <c r="D137" s="399"/>
      <c r="E137" s="381"/>
      <c r="F137" s="190">
        <v>3</v>
      </c>
      <c r="G137" s="190">
        <v>4</v>
      </c>
      <c r="H137" s="190">
        <v>5</v>
      </c>
      <c r="I137" s="174"/>
    </row>
    <row r="138" spans="1:9" ht="36.75" customHeight="1">
      <c r="A138" s="190">
        <v>1</v>
      </c>
      <c r="B138" s="350" t="s">
        <v>390</v>
      </c>
      <c r="C138" s="351"/>
      <c r="D138" s="351"/>
      <c r="E138" s="352"/>
      <c r="F138" s="206">
        <v>2</v>
      </c>
      <c r="G138" s="207">
        <f>H138/F138</f>
        <v>50000</v>
      </c>
      <c r="H138" s="192">
        <v>100000</v>
      </c>
      <c r="I138" s="174"/>
    </row>
    <row r="139" spans="1:9" ht="14.25" customHeight="1">
      <c r="A139" s="202"/>
      <c r="B139" s="400" t="s">
        <v>72</v>
      </c>
      <c r="C139" s="401"/>
      <c r="D139" s="401"/>
      <c r="E139" s="402"/>
      <c r="F139" s="208"/>
      <c r="G139" s="209"/>
      <c r="H139" s="180">
        <f>SUM(H138:H138)</f>
        <v>100000</v>
      </c>
      <c r="I139" s="174"/>
    </row>
    <row r="140" spans="1:9" ht="24.75" customHeight="1">
      <c r="A140" s="56"/>
      <c r="B140" s="244"/>
      <c r="C140" s="244"/>
      <c r="D140" s="244"/>
      <c r="E140" s="244"/>
      <c r="F140" s="249"/>
      <c r="G140" s="250"/>
      <c r="H140" s="247"/>
      <c r="I140" s="174"/>
    </row>
    <row r="141" spans="1:9" ht="21" customHeight="1">
      <c r="A141" s="171" t="s">
        <v>57</v>
      </c>
      <c r="B141" s="171"/>
      <c r="C141" s="172"/>
      <c r="D141" s="172">
        <v>244</v>
      </c>
      <c r="E141" s="172"/>
      <c r="F141" s="172"/>
      <c r="G141" s="172"/>
      <c r="H141" s="173"/>
      <c r="I141" s="174"/>
    </row>
    <row r="142" spans="1:9" ht="24" customHeight="1">
      <c r="A142" s="335" t="s">
        <v>58</v>
      </c>
      <c r="B142" s="335"/>
      <c r="C142" s="335"/>
      <c r="D142" s="335"/>
      <c r="E142" s="336" t="s">
        <v>406</v>
      </c>
      <c r="F142" s="337"/>
      <c r="G142" s="337"/>
      <c r="H142" s="337"/>
      <c r="I142" s="174"/>
    </row>
    <row r="143" spans="1:9" ht="18.75" customHeight="1">
      <c r="A143" s="199"/>
      <c r="B143" s="199"/>
      <c r="C143" s="199"/>
      <c r="D143" s="199"/>
      <c r="E143" s="337"/>
      <c r="F143" s="337"/>
      <c r="G143" s="337"/>
      <c r="H143" s="337"/>
      <c r="I143" s="174"/>
    </row>
    <row r="144" spans="1:9" ht="16.5" customHeight="1">
      <c r="A144" s="56"/>
      <c r="B144" s="244"/>
      <c r="C144" s="244"/>
      <c r="D144" s="244"/>
      <c r="E144" s="244"/>
      <c r="F144" s="249"/>
      <c r="G144" s="250"/>
      <c r="H144" s="247"/>
      <c r="I144" s="174"/>
    </row>
    <row r="145" spans="1:9" ht="39" customHeight="1">
      <c r="A145" s="181" t="s">
        <v>39</v>
      </c>
      <c r="B145" s="340" t="s">
        <v>59</v>
      </c>
      <c r="C145" s="341"/>
      <c r="D145" s="341"/>
      <c r="E145" s="342"/>
      <c r="F145" s="182" t="s">
        <v>361</v>
      </c>
      <c r="G145" s="182" t="s">
        <v>362</v>
      </c>
      <c r="H145" s="182" t="s">
        <v>363</v>
      </c>
      <c r="I145" s="258"/>
    </row>
    <row r="146" spans="1:9" ht="13.5" customHeight="1">
      <c r="A146" s="190">
        <v>1</v>
      </c>
      <c r="B146" s="380">
        <v>2</v>
      </c>
      <c r="C146" s="399"/>
      <c r="D146" s="399"/>
      <c r="E146" s="381"/>
      <c r="F146" s="190">
        <v>3</v>
      </c>
      <c r="G146" s="190">
        <v>4</v>
      </c>
      <c r="H146" s="190">
        <v>5</v>
      </c>
      <c r="I146" s="258"/>
    </row>
    <row r="147" spans="1:9" ht="39" customHeight="1">
      <c r="A147" s="190">
        <v>1</v>
      </c>
      <c r="B147" s="350" t="s">
        <v>390</v>
      </c>
      <c r="C147" s="351"/>
      <c r="D147" s="351"/>
      <c r="E147" s="352"/>
      <c r="F147" s="206">
        <v>8</v>
      </c>
      <c r="G147" s="207">
        <f>H147/F147</f>
        <v>68912.5</v>
      </c>
      <c r="H147" s="192">
        <v>551300</v>
      </c>
      <c r="I147" s="174"/>
    </row>
    <row r="148" spans="1:9" ht="25.5" customHeight="1">
      <c r="A148" s="202"/>
      <c r="B148" s="400" t="s">
        <v>72</v>
      </c>
      <c r="C148" s="401"/>
      <c r="D148" s="401"/>
      <c r="E148" s="402"/>
      <c r="F148" s="208"/>
      <c r="G148" s="209"/>
      <c r="H148" s="180">
        <f>SUM(H147:H147)</f>
        <v>551300</v>
      </c>
      <c r="I148" s="174"/>
    </row>
    <row r="149" spans="1:9" ht="25.5" customHeight="1">
      <c r="A149" s="56"/>
      <c r="B149" s="244"/>
      <c r="C149" s="244"/>
      <c r="D149" s="244"/>
      <c r="E149" s="244"/>
      <c r="F149" s="249"/>
      <c r="G149" s="250"/>
      <c r="H149" s="247"/>
      <c r="I149" s="174"/>
    </row>
    <row r="150" spans="1:9" ht="39" customHeight="1">
      <c r="A150" s="338" t="s">
        <v>364</v>
      </c>
      <c r="B150" s="398"/>
      <c r="C150" s="398"/>
      <c r="D150" s="398"/>
      <c r="E150" s="398"/>
      <c r="F150" s="398"/>
      <c r="G150" s="398"/>
      <c r="H150" s="398"/>
      <c r="I150" s="174"/>
    </row>
    <row r="151" spans="1:9" ht="3.75" customHeight="1">
      <c r="A151" s="398"/>
      <c r="B151" s="398"/>
      <c r="C151" s="398"/>
      <c r="D151" s="398"/>
      <c r="E151" s="398"/>
      <c r="F151" s="398"/>
      <c r="G151" s="398"/>
      <c r="H151" s="398"/>
      <c r="I151" s="174"/>
    </row>
    <row r="152" spans="1:9" ht="29.25" customHeight="1">
      <c r="A152" s="174"/>
      <c r="B152" s="174"/>
      <c r="C152" s="174"/>
      <c r="D152" s="174"/>
      <c r="E152" s="174"/>
      <c r="F152" s="174"/>
      <c r="G152" s="174"/>
      <c r="H152" s="331"/>
      <c r="I152" s="174"/>
    </row>
    <row r="153" spans="1:9" ht="34.5" customHeight="1">
      <c r="A153" s="181" t="s">
        <v>39</v>
      </c>
      <c r="B153" s="340" t="s">
        <v>59</v>
      </c>
      <c r="C153" s="341"/>
      <c r="D153" s="341"/>
      <c r="E153" s="342"/>
      <c r="F153" s="182" t="s">
        <v>361</v>
      </c>
      <c r="G153" s="182" t="s">
        <v>362</v>
      </c>
      <c r="H153" s="182" t="s">
        <v>363</v>
      </c>
      <c r="I153" s="174"/>
    </row>
    <row r="154" spans="1:9" ht="22.5" customHeight="1">
      <c r="A154" s="190">
        <v>1</v>
      </c>
      <c r="B154" s="380">
        <v>2</v>
      </c>
      <c r="C154" s="399"/>
      <c r="D154" s="399"/>
      <c r="E154" s="381"/>
      <c r="F154" s="190">
        <v>3</v>
      </c>
      <c r="G154" s="190">
        <v>4</v>
      </c>
      <c r="H154" s="190">
        <v>5</v>
      </c>
      <c r="I154" s="174"/>
    </row>
    <row r="155" spans="1:9" ht="47.25" customHeight="1">
      <c r="A155" s="190">
        <v>1</v>
      </c>
      <c r="B155" s="377" t="s">
        <v>391</v>
      </c>
      <c r="C155" s="383"/>
      <c r="D155" s="383"/>
      <c r="E155" s="384"/>
      <c r="F155" s="190">
        <v>1</v>
      </c>
      <c r="G155" s="190">
        <v>500</v>
      </c>
      <c r="H155" s="332">
        <v>500</v>
      </c>
      <c r="I155" s="174"/>
    </row>
    <row r="156" spans="1:9" ht="35.25" customHeight="1">
      <c r="A156" s="190">
        <v>2</v>
      </c>
      <c r="B156" s="377" t="s">
        <v>392</v>
      </c>
      <c r="C156" s="383"/>
      <c r="D156" s="383"/>
      <c r="E156" s="384"/>
      <c r="F156" s="333">
        <v>3837.21</v>
      </c>
      <c r="G156" s="333">
        <v>43</v>
      </c>
      <c r="H156" s="332">
        <v>165000</v>
      </c>
      <c r="I156" s="174"/>
    </row>
    <row r="157" spans="1:9" ht="27.75" customHeight="1">
      <c r="A157" s="190">
        <v>3</v>
      </c>
      <c r="B157" s="377" t="s">
        <v>378</v>
      </c>
      <c r="C157" s="383"/>
      <c r="D157" s="383"/>
      <c r="E157" s="384"/>
      <c r="F157" s="190"/>
      <c r="G157" s="190"/>
      <c r="H157" s="207">
        <v>85000</v>
      </c>
      <c r="I157" s="174"/>
    </row>
    <row r="158" spans="1:9" ht="36" customHeight="1">
      <c r="A158" s="190">
        <v>4</v>
      </c>
      <c r="B158" s="377" t="s">
        <v>393</v>
      </c>
      <c r="C158" s="383"/>
      <c r="D158" s="383"/>
      <c r="E158" s="384"/>
      <c r="F158" s="190"/>
      <c r="G158" s="190"/>
      <c r="H158" s="207">
        <v>135000</v>
      </c>
      <c r="I158" s="174"/>
    </row>
    <row r="159" spans="1:9" ht="33.75" customHeight="1">
      <c r="A159" s="190">
        <v>5</v>
      </c>
      <c r="B159" s="350" t="s">
        <v>365</v>
      </c>
      <c r="C159" s="351"/>
      <c r="D159" s="351"/>
      <c r="E159" s="352"/>
      <c r="F159" s="206"/>
      <c r="G159" s="207"/>
      <c r="H159" s="192">
        <v>142000</v>
      </c>
      <c r="I159" s="174"/>
    </row>
    <row r="160" spans="1:9" ht="25.5" customHeight="1">
      <c r="A160" s="190">
        <v>6</v>
      </c>
      <c r="B160" s="350" t="s">
        <v>377</v>
      </c>
      <c r="C160" s="403"/>
      <c r="D160" s="403"/>
      <c r="E160" s="404"/>
      <c r="F160" s="206"/>
      <c r="G160" s="207"/>
      <c r="H160" s="192">
        <v>70000</v>
      </c>
      <c r="I160" s="174"/>
    </row>
    <row r="161" spans="1:9" ht="24" customHeight="1">
      <c r="A161" s="202"/>
      <c r="B161" s="400" t="s">
        <v>72</v>
      </c>
      <c r="C161" s="401"/>
      <c r="D161" s="401"/>
      <c r="E161" s="402"/>
      <c r="F161" s="208"/>
      <c r="G161" s="209"/>
      <c r="H161" s="180">
        <f>H159+H160+H157+H155+H156+H158</f>
        <v>597500</v>
      </c>
      <c r="I161" s="174"/>
    </row>
    <row r="162" spans="1:9" ht="24" customHeight="1">
      <c r="A162" s="174"/>
      <c r="B162" s="174"/>
      <c r="C162" s="174"/>
      <c r="D162" s="174"/>
      <c r="E162" s="174"/>
      <c r="F162" s="174"/>
      <c r="G162" s="174"/>
      <c r="H162" s="174"/>
      <c r="I162" s="174"/>
    </row>
    <row r="163" spans="1:9" ht="36" customHeight="1">
      <c r="A163" s="171" t="s">
        <v>57</v>
      </c>
      <c r="B163" s="171"/>
      <c r="C163" s="172"/>
      <c r="D163" s="172">
        <v>244</v>
      </c>
      <c r="E163" s="172"/>
      <c r="F163" s="172"/>
      <c r="G163" s="172"/>
      <c r="H163" s="173"/>
      <c r="I163" s="174"/>
    </row>
    <row r="164" spans="1:9" ht="30.75" customHeight="1">
      <c r="A164" s="335" t="s">
        <v>58</v>
      </c>
      <c r="B164" s="335"/>
      <c r="C164" s="335"/>
      <c r="D164" s="335"/>
      <c r="E164" s="405" t="s">
        <v>375</v>
      </c>
      <c r="F164" s="406"/>
      <c r="G164" s="406"/>
      <c r="H164" s="406"/>
      <c r="I164" s="174"/>
    </row>
    <row r="165" spans="1:9" ht="19.5" customHeight="1">
      <c r="A165" s="199"/>
      <c r="B165" s="199"/>
      <c r="C165" s="199"/>
      <c r="D165" s="199"/>
      <c r="E165" s="406"/>
      <c r="F165" s="406"/>
      <c r="G165" s="406"/>
      <c r="H165" s="406"/>
      <c r="I165" s="174"/>
    </row>
    <row r="166" spans="1:9" ht="18.75" customHeight="1">
      <c r="A166" s="174"/>
      <c r="B166" s="174"/>
      <c r="C166" s="174"/>
      <c r="D166" s="174"/>
      <c r="E166" s="406"/>
      <c r="F166" s="406"/>
      <c r="G166" s="406"/>
      <c r="H166" s="406"/>
      <c r="I166" s="174"/>
    </row>
    <row r="167" spans="1:9" ht="34.5" customHeight="1">
      <c r="A167" s="181"/>
      <c r="B167" s="340" t="s">
        <v>59</v>
      </c>
      <c r="C167" s="341"/>
      <c r="D167" s="341"/>
      <c r="E167" s="342"/>
      <c r="F167" s="182" t="s">
        <v>361</v>
      </c>
      <c r="G167" s="182" t="s">
        <v>362</v>
      </c>
      <c r="H167" s="182" t="s">
        <v>363</v>
      </c>
      <c r="I167" s="174"/>
    </row>
    <row r="168" spans="1:9" ht="15">
      <c r="A168" s="190">
        <v>1</v>
      </c>
      <c r="B168" s="380">
        <v>2</v>
      </c>
      <c r="C168" s="399"/>
      <c r="D168" s="399"/>
      <c r="E168" s="381"/>
      <c r="F168" s="190">
        <v>3</v>
      </c>
      <c r="G168" s="190">
        <v>4</v>
      </c>
      <c r="H168" s="190">
        <v>5</v>
      </c>
      <c r="I168" s="174"/>
    </row>
    <row r="169" spans="1:9" ht="46.5" customHeight="1">
      <c r="A169" s="190">
        <v>1</v>
      </c>
      <c r="B169" s="377" t="s">
        <v>391</v>
      </c>
      <c r="C169" s="383"/>
      <c r="D169" s="383"/>
      <c r="E169" s="384"/>
      <c r="F169" s="190"/>
      <c r="G169" s="190"/>
      <c r="H169" s="207">
        <v>0</v>
      </c>
      <c r="I169" s="174"/>
    </row>
    <row r="170" spans="1:9" ht="30.75" customHeight="1">
      <c r="A170" s="190">
        <v>2</v>
      </c>
      <c r="B170" s="377" t="s">
        <v>392</v>
      </c>
      <c r="C170" s="383"/>
      <c r="D170" s="383"/>
      <c r="E170" s="384"/>
      <c r="F170" s="333">
        <v>116.28</v>
      </c>
      <c r="G170" s="333">
        <v>43</v>
      </c>
      <c r="H170" s="207">
        <v>5000</v>
      </c>
      <c r="I170" s="174"/>
    </row>
    <row r="171" spans="1:9" ht="36.75" customHeight="1">
      <c r="A171" s="190">
        <v>3</v>
      </c>
      <c r="B171" s="377" t="s">
        <v>378</v>
      </c>
      <c r="C171" s="383"/>
      <c r="D171" s="383"/>
      <c r="E171" s="384"/>
      <c r="F171" s="333"/>
      <c r="G171" s="190"/>
      <c r="H171" s="207">
        <v>50000</v>
      </c>
      <c r="I171" s="174"/>
    </row>
    <row r="172" spans="1:9" ht="30.75" customHeight="1">
      <c r="A172" s="190">
        <v>4</v>
      </c>
      <c r="B172" s="377" t="s">
        <v>393</v>
      </c>
      <c r="C172" s="383"/>
      <c r="D172" s="383"/>
      <c r="E172" s="384"/>
      <c r="F172" s="190"/>
      <c r="G172" s="190"/>
      <c r="H172" s="207">
        <v>25000</v>
      </c>
      <c r="I172" s="174"/>
    </row>
    <row r="173" spans="1:9" ht="38.25" customHeight="1">
      <c r="A173" s="190">
        <v>5</v>
      </c>
      <c r="B173" s="350" t="s">
        <v>365</v>
      </c>
      <c r="C173" s="351"/>
      <c r="D173" s="351"/>
      <c r="E173" s="352"/>
      <c r="F173" s="206"/>
      <c r="G173" s="207"/>
      <c r="H173" s="192">
        <v>30000</v>
      </c>
      <c r="I173" s="174"/>
    </row>
    <row r="174" spans="1:9" ht="28.5" customHeight="1">
      <c r="A174" s="190">
        <v>6</v>
      </c>
      <c r="B174" s="350" t="s">
        <v>377</v>
      </c>
      <c r="C174" s="403"/>
      <c r="D174" s="403"/>
      <c r="E174" s="404"/>
      <c r="F174" s="206"/>
      <c r="G174" s="207"/>
      <c r="H174" s="192">
        <v>12000</v>
      </c>
      <c r="I174" s="174"/>
    </row>
    <row r="175" spans="1:9" ht="14.25">
      <c r="A175" s="202"/>
      <c r="B175" s="400" t="s">
        <v>72</v>
      </c>
      <c r="C175" s="401"/>
      <c r="D175" s="401"/>
      <c r="E175" s="402"/>
      <c r="F175" s="208"/>
      <c r="G175" s="209"/>
      <c r="H175" s="180">
        <f>H173+H174+H171+H169+H170+H172</f>
        <v>122000</v>
      </c>
      <c r="I175" s="174"/>
    </row>
    <row r="176" spans="1:9" ht="12.75">
      <c r="A176" s="174"/>
      <c r="B176" s="174"/>
      <c r="C176" s="174"/>
      <c r="D176" s="174"/>
      <c r="E176" s="174"/>
      <c r="F176" s="174"/>
      <c r="G176" s="174"/>
      <c r="H176" s="174"/>
      <c r="I176" s="174"/>
    </row>
    <row r="177" spans="1:9" ht="12.75">
      <c r="A177" s="174"/>
      <c r="B177" s="174"/>
      <c r="C177" s="174"/>
      <c r="D177" s="174"/>
      <c r="E177" s="174"/>
      <c r="F177" s="174"/>
      <c r="G177" s="174"/>
      <c r="H177" s="174"/>
      <c r="I177" s="174"/>
    </row>
    <row r="178" spans="1:9" ht="35.25" customHeight="1">
      <c r="A178" s="175"/>
      <c r="B178" s="175"/>
      <c r="C178" s="175"/>
      <c r="D178" s="172"/>
      <c r="E178" s="172"/>
      <c r="F178" s="172"/>
      <c r="G178" s="172"/>
      <c r="H178" s="173"/>
      <c r="I178" s="174"/>
    </row>
    <row r="179" spans="1:9" ht="12.75">
      <c r="A179" s="201"/>
      <c r="B179" s="201"/>
      <c r="C179" s="201"/>
      <c r="D179" s="174"/>
      <c r="E179" s="174"/>
      <c r="F179" s="174"/>
      <c r="G179" s="174"/>
      <c r="H179" s="174"/>
      <c r="I179" s="174"/>
    </row>
    <row r="180" spans="1:9" ht="12.75">
      <c r="A180" s="174"/>
      <c r="B180" s="174"/>
      <c r="C180" s="174"/>
      <c r="D180" s="174"/>
      <c r="E180" s="174"/>
      <c r="F180" s="174"/>
      <c r="G180" s="174"/>
      <c r="H180" s="174"/>
      <c r="I180" s="174"/>
    </row>
  </sheetData>
  <sheetProtection/>
  <mergeCells count="150">
    <mergeCell ref="B170:E170"/>
    <mergeCell ref="B171:E171"/>
    <mergeCell ref="B172:E172"/>
    <mergeCell ref="B173:E173"/>
    <mergeCell ref="B174:E174"/>
    <mergeCell ref="B175:E175"/>
    <mergeCell ref="B161:E161"/>
    <mergeCell ref="A164:D164"/>
    <mergeCell ref="E164:H166"/>
    <mergeCell ref="B167:E167"/>
    <mergeCell ref="B168:E168"/>
    <mergeCell ref="B169:E169"/>
    <mergeCell ref="B155:E155"/>
    <mergeCell ref="B156:E156"/>
    <mergeCell ref="B157:E157"/>
    <mergeCell ref="B158:E158"/>
    <mergeCell ref="B159:E159"/>
    <mergeCell ref="B160:E160"/>
    <mergeCell ref="B146:E146"/>
    <mergeCell ref="B147:E147"/>
    <mergeCell ref="B148:E148"/>
    <mergeCell ref="A150:H151"/>
    <mergeCell ref="B153:E153"/>
    <mergeCell ref="B154:E154"/>
    <mergeCell ref="B137:E137"/>
    <mergeCell ref="B138:E138"/>
    <mergeCell ref="B139:E139"/>
    <mergeCell ref="A142:D142"/>
    <mergeCell ref="E142:H143"/>
    <mergeCell ref="B145:E145"/>
    <mergeCell ref="B128:E128"/>
    <mergeCell ref="B129:E129"/>
    <mergeCell ref="B130:E130"/>
    <mergeCell ref="A133:D133"/>
    <mergeCell ref="E133:H134"/>
    <mergeCell ref="B136:E136"/>
    <mergeCell ref="B122:E122"/>
    <mergeCell ref="F122:G122"/>
    <mergeCell ref="B123:E123"/>
    <mergeCell ref="F123:G123"/>
    <mergeCell ref="A124:H125"/>
    <mergeCell ref="B127:E127"/>
    <mergeCell ref="B119:E119"/>
    <mergeCell ref="F119:G119"/>
    <mergeCell ref="B120:E120"/>
    <mergeCell ref="F120:G120"/>
    <mergeCell ref="B121:E121"/>
    <mergeCell ref="F121:G121"/>
    <mergeCell ref="B116:E116"/>
    <mergeCell ref="F116:G116"/>
    <mergeCell ref="B117:E117"/>
    <mergeCell ref="F117:G117"/>
    <mergeCell ref="B118:E118"/>
    <mergeCell ref="F118:G118"/>
    <mergeCell ref="B109:E109"/>
    <mergeCell ref="F109:G109"/>
    <mergeCell ref="A111:D111"/>
    <mergeCell ref="E111:H112"/>
    <mergeCell ref="B115:E115"/>
    <mergeCell ref="F115:G115"/>
    <mergeCell ref="B106:E106"/>
    <mergeCell ref="F106:G106"/>
    <mergeCell ref="B107:E107"/>
    <mergeCell ref="F107:G107"/>
    <mergeCell ref="B108:E108"/>
    <mergeCell ref="F108:G108"/>
    <mergeCell ref="B99:E99"/>
    <mergeCell ref="F99:G99"/>
    <mergeCell ref="B100:E100"/>
    <mergeCell ref="F100:G100"/>
    <mergeCell ref="A103:D103"/>
    <mergeCell ref="E103:I104"/>
    <mergeCell ref="B96:E96"/>
    <mergeCell ref="F96:G96"/>
    <mergeCell ref="B97:E97"/>
    <mergeCell ref="F97:G97"/>
    <mergeCell ref="B98:E98"/>
    <mergeCell ref="F98:G98"/>
    <mergeCell ref="B93:E93"/>
    <mergeCell ref="F93:G93"/>
    <mergeCell ref="B94:E94"/>
    <mergeCell ref="F94:G94"/>
    <mergeCell ref="B95:E95"/>
    <mergeCell ref="F95:G95"/>
    <mergeCell ref="B87:E87"/>
    <mergeCell ref="A89:H89"/>
    <mergeCell ref="B91:E91"/>
    <mergeCell ref="F91:G91"/>
    <mergeCell ref="B92:E92"/>
    <mergeCell ref="F92:G92"/>
    <mergeCell ref="B77:E77"/>
    <mergeCell ref="A81:D81"/>
    <mergeCell ref="E81:I82"/>
    <mergeCell ref="B84:E84"/>
    <mergeCell ref="B85:E85"/>
    <mergeCell ref="B86:E86"/>
    <mergeCell ref="B68:E68"/>
    <mergeCell ref="A71:D71"/>
    <mergeCell ref="E71:I72"/>
    <mergeCell ref="B74:E74"/>
    <mergeCell ref="B75:E75"/>
    <mergeCell ref="B76:E76"/>
    <mergeCell ref="B62:E62"/>
    <mergeCell ref="B63:E63"/>
    <mergeCell ref="B64:E64"/>
    <mergeCell ref="B65:E65"/>
    <mergeCell ref="B66:E66"/>
    <mergeCell ref="B67:E67"/>
    <mergeCell ref="B51:E51"/>
    <mergeCell ref="B52:E52"/>
    <mergeCell ref="B53:E53"/>
    <mergeCell ref="A56:D56"/>
    <mergeCell ref="E56:I57"/>
    <mergeCell ref="A60:I60"/>
    <mergeCell ref="B43:E43"/>
    <mergeCell ref="B44:E44"/>
    <mergeCell ref="B45:E45"/>
    <mergeCell ref="A48:D48"/>
    <mergeCell ref="E48:I49"/>
    <mergeCell ref="A49:D49"/>
    <mergeCell ref="B34:E34"/>
    <mergeCell ref="A37:I37"/>
    <mergeCell ref="B39:E39"/>
    <mergeCell ref="B40:E40"/>
    <mergeCell ref="B41:E41"/>
    <mergeCell ref="B42:E42"/>
    <mergeCell ref="B28:E28"/>
    <mergeCell ref="B29:E29"/>
    <mergeCell ref="B30:E30"/>
    <mergeCell ref="B31:E31"/>
    <mergeCell ref="B32:E32"/>
    <mergeCell ref="B33:E33"/>
    <mergeCell ref="B19:E19"/>
    <mergeCell ref="B20:E20"/>
    <mergeCell ref="B21:E21"/>
    <mergeCell ref="A23:I23"/>
    <mergeCell ref="A26:D26"/>
    <mergeCell ref="E26:I27"/>
    <mergeCell ref="B11:E11"/>
    <mergeCell ref="B12:E12"/>
    <mergeCell ref="B13:E13"/>
    <mergeCell ref="B14:E14"/>
    <mergeCell ref="A16:I16"/>
    <mergeCell ref="B18:E18"/>
    <mergeCell ref="A1:I1"/>
    <mergeCell ref="A4:D4"/>
    <mergeCell ref="E4:I5"/>
    <mergeCell ref="A7:I7"/>
    <mergeCell ref="B9:E9"/>
    <mergeCell ref="B10:E10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1"/>
  <sheetViews>
    <sheetView tabSelected="1" view="pageBreakPreview" zoomScale="75" zoomScaleNormal="80" zoomScaleSheetLayoutView="75" zoomScalePageLayoutView="0" workbookViewId="0" topLeftCell="A1">
      <pane ySplit="7" topLeftCell="A24" activePane="bottomLeft" state="frozen"/>
      <selection pane="topLeft" activeCell="A1" sqref="A1"/>
      <selection pane="bottomLeft" activeCell="R22" sqref="R22"/>
    </sheetView>
  </sheetViews>
  <sheetFormatPr defaultColWidth="9.00390625" defaultRowHeight="12.75"/>
  <cols>
    <col min="1" max="2" width="9.125" style="5" customWidth="1"/>
    <col min="3" max="3" width="3.75390625" style="5" customWidth="1"/>
    <col min="4" max="4" width="6.00390625" style="5" customWidth="1"/>
    <col min="5" max="5" width="7.625" style="5" customWidth="1"/>
    <col min="6" max="6" width="6.00390625" style="5" customWidth="1"/>
    <col min="7" max="7" width="5.75390625" style="5" customWidth="1"/>
    <col min="8" max="8" width="6.125" style="5" customWidth="1"/>
    <col min="9" max="11" width="9.125" style="5" hidden="1" customWidth="1"/>
    <col min="12" max="12" width="17.875" style="5" hidden="1" customWidth="1"/>
    <col min="13" max="14" width="7.625" style="5" customWidth="1"/>
    <col min="15" max="15" width="5.375" style="6" customWidth="1"/>
    <col min="16" max="16" width="8.625" style="5" customWidth="1"/>
    <col min="17" max="17" width="14.75390625" style="5" customWidth="1"/>
    <col min="18" max="18" width="15.25390625" style="5" customWidth="1"/>
    <col min="19" max="19" width="8.875" style="5" customWidth="1"/>
    <col min="20" max="20" width="14.375" style="5" customWidth="1"/>
    <col min="21" max="21" width="14.75390625" style="5" customWidth="1"/>
    <col min="22" max="22" width="7.875" style="5" customWidth="1"/>
    <col min="23" max="23" width="7.25390625" style="5" customWidth="1"/>
    <col min="24" max="24" width="12.25390625" style="5" hidden="1" customWidth="1"/>
    <col min="25" max="25" width="6.75390625" style="5" customWidth="1"/>
    <col min="26" max="26" width="5.75390625" style="5" customWidth="1"/>
    <col min="27" max="27" width="12.375" style="9" customWidth="1"/>
    <col min="28" max="28" width="13.75390625" style="10" customWidth="1"/>
    <col min="29" max="29" width="8.125" style="10" customWidth="1"/>
    <col min="30" max="30" width="11.00390625" style="5" customWidth="1"/>
    <col min="31" max="31" width="10.875" style="5" customWidth="1"/>
    <col min="32" max="32" width="9.125" style="5" customWidth="1"/>
    <col min="33" max="33" width="13.125" style="5" bestFit="1" customWidth="1"/>
    <col min="34" max="34" width="9.125" style="5" customWidth="1"/>
    <col min="35" max="35" width="10.125" style="5" bestFit="1" customWidth="1"/>
    <col min="36" max="36" width="69.875" style="5" customWidth="1"/>
    <col min="37" max="16384" width="9.125" style="5" customWidth="1"/>
  </cols>
  <sheetData>
    <row r="1" spans="1:29" ht="15.75" customHeight="1">
      <c r="A1" s="511" t="s">
        <v>421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24"/>
      <c r="AC1" s="24"/>
    </row>
    <row r="2" spans="1:29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517"/>
      <c r="M2" s="517"/>
      <c r="N2" s="517"/>
      <c r="O2" s="517"/>
      <c r="P2" s="517"/>
      <c r="Q2" s="517"/>
      <c r="R2" s="517"/>
      <c r="S2" s="517"/>
      <c r="T2" s="517"/>
      <c r="U2" s="116"/>
      <c r="V2" s="116"/>
      <c r="W2" s="24"/>
      <c r="X2" s="24"/>
      <c r="Y2" s="24"/>
      <c r="Z2" s="24"/>
      <c r="AA2" s="24"/>
      <c r="AB2" s="24"/>
      <c r="AC2" s="24"/>
    </row>
    <row r="3" spans="1:29" ht="6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32" ht="34.5" customHeight="1">
      <c r="A4" s="655" t="s">
        <v>0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7"/>
      <c r="M4" s="515" t="s">
        <v>32</v>
      </c>
      <c r="N4" s="671" t="s">
        <v>33</v>
      </c>
      <c r="O4" s="672"/>
      <c r="P4" s="673"/>
      <c r="Q4" s="668" t="s">
        <v>212</v>
      </c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9"/>
      <c r="AE4" s="669"/>
      <c r="AF4" s="669"/>
    </row>
    <row r="5" spans="1:32" ht="15.75" customHeight="1">
      <c r="A5" s="658"/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60"/>
      <c r="M5" s="652"/>
      <c r="N5" s="674"/>
      <c r="O5" s="426"/>
      <c r="P5" s="675"/>
      <c r="Q5" s="510" t="s">
        <v>3</v>
      </c>
      <c r="R5" s="649"/>
      <c r="S5" s="649"/>
      <c r="T5" s="510" t="s">
        <v>4</v>
      </c>
      <c r="U5" s="510"/>
      <c r="V5" s="510"/>
      <c r="W5" s="510"/>
      <c r="X5" s="510"/>
      <c r="Y5" s="510"/>
      <c r="Z5" s="510"/>
      <c r="AA5" s="510"/>
      <c r="AB5" s="510"/>
      <c r="AC5" s="510"/>
      <c r="AD5" s="669"/>
      <c r="AE5" s="669"/>
      <c r="AF5" s="669"/>
    </row>
    <row r="6" spans="1:32" ht="93" customHeight="1">
      <c r="A6" s="658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60"/>
      <c r="M6" s="652"/>
      <c r="N6" s="676"/>
      <c r="O6" s="677"/>
      <c r="P6" s="678"/>
      <c r="Q6" s="510"/>
      <c r="R6" s="649"/>
      <c r="S6" s="649"/>
      <c r="T6" s="650" t="s">
        <v>34</v>
      </c>
      <c r="U6" s="649"/>
      <c r="V6" s="649"/>
      <c r="W6" s="650" t="s">
        <v>41</v>
      </c>
      <c r="X6" s="649"/>
      <c r="Y6" s="649"/>
      <c r="Z6" s="649"/>
      <c r="AA6" s="651" t="s">
        <v>98</v>
      </c>
      <c r="AB6" s="649"/>
      <c r="AC6" s="649"/>
      <c r="AD6" s="651" t="s">
        <v>35</v>
      </c>
      <c r="AE6" s="649"/>
      <c r="AF6" s="649"/>
    </row>
    <row r="7" spans="1:32" ht="99" customHeight="1">
      <c r="A7" s="661"/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3"/>
      <c r="M7" s="653"/>
      <c r="N7" s="510" t="s">
        <v>44</v>
      </c>
      <c r="O7" s="670" t="s">
        <v>210</v>
      </c>
      <c r="P7" s="510" t="s">
        <v>211</v>
      </c>
      <c r="Q7" s="595" t="s">
        <v>289</v>
      </c>
      <c r="R7" s="595" t="s">
        <v>290</v>
      </c>
      <c r="S7" s="595" t="s">
        <v>151</v>
      </c>
      <c r="T7" s="595" t="s">
        <v>289</v>
      </c>
      <c r="U7" s="595" t="s">
        <v>290</v>
      </c>
      <c r="V7" s="595" t="s">
        <v>151</v>
      </c>
      <c r="W7" s="595" t="s">
        <v>289</v>
      </c>
      <c r="X7" s="135" t="s">
        <v>290</v>
      </c>
      <c r="Y7" s="595" t="s">
        <v>290</v>
      </c>
      <c r="Z7" s="595" t="s">
        <v>151</v>
      </c>
      <c r="AA7" s="595" t="s">
        <v>289</v>
      </c>
      <c r="AB7" s="595" t="s">
        <v>290</v>
      </c>
      <c r="AC7" s="595" t="s">
        <v>151</v>
      </c>
      <c r="AD7" s="595" t="s">
        <v>289</v>
      </c>
      <c r="AE7" s="595" t="s">
        <v>290</v>
      </c>
      <c r="AF7" s="595" t="s">
        <v>151</v>
      </c>
    </row>
    <row r="8" spans="1:32" ht="15.75" customHeight="1">
      <c r="A8" s="664"/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6"/>
      <c r="M8" s="654"/>
      <c r="N8" s="510"/>
      <c r="O8" s="670"/>
      <c r="P8" s="510"/>
      <c r="Q8" s="596"/>
      <c r="R8" s="596"/>
      <c r="S8" s="596"/>
      <c r="T8" s="596"/>
      <c r="U8" s="596"/>
      <c r="V8" s="596"/>
      <c r="W8" s="596"/>
      <c r="X8" s="135"/>
      <c r="Y8" s="596"/>
      <c r="Z8" s="596"/>
      <c r="AA8" s="596"/>
      <c r="AB8" s="596"/>
      <c r="AC8" s="596"/>
      <c r="AD8" s="667"/>
      <c r="AE8" s="667"/>
      <c r="AF8" s="667"/>
    </row>
    <row r="9" spans="1:32" ht="15.75" customHeight="1">
      <c r="A9" s="679">
        <v>1</v>
      </c>
      <c r="B9" s="680"/>
      <c r="C9" s="680"/>
      <c r="D9" s="680"/>
      <c r="E9" s="680"/>
      <c r="F9" s="680"/>
      <c r="G9" s="680"/>
      <c r="H9" s="680"/>
      <c r="I9" s="151"/>
      <c r="J9" s="151"/>
      <c r="K9" s="151"/>
      <c r="L9" s="152"/>
      <c r="M9" s="153">
        <v>2</v>
      </c>
      <c r="N9" s="154">
        <v>3</v>
      </c>
      <c r="O9" s="154">
        <v>4</v>
      </c>
      <c r="P9" s="154">
        <v>5</v>
      </c>
      <c r="Q9" s="155">
        <v>6</v>
      </c>
      <c r="R9" s="155">
        <v>7</v>
      </c>
      <c r="S9" s="155">
        <v>8</v>
      </c>
      <c r="T9" s="155">
        <v>9</v>
      </c>
      <c r="U9" s="155">
        <v>10</v>
      </c>
      <c r="V9" s="155">
        <v>11</v>
      </c>
      <c r="W9" s="155">
        <v>12</v>
      </c>
      <c r="X9" s="156"/>
      <c r="Y9" s="155">
        <v>13</v>
      </c>
      <c r="Z9" s="155">
        <v>14</v>
      </c>
      <c r="AA9" s="155">
        <v>15</v>
      </c>
      <c r="AB9" s="155">
        <v>16</v>
      </c>
      <c r="AC9" s="155">
        <v>17</v>
      </c>
      <c r="AD9" s="157">
        <v>18</v>
      </c>
      <c r="AE9" s="157">
        <v>19</v>
      </c>
      <c r="AF9" s="157">
        <v>20</v>
      </c>
    </row>
    <row r="10" spans="1:32" ht="15.75" customHeight="1" hidden="1">
      <c r="A10" s="599" t="s">
        <v>38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122"/>
      <c r="N10" s="122" t="s">
        <v>205</v>
      </c>
      <c r="O10" s="122" t="s">
        <v>6</v>
      </c>
      <c r="P10" s="122" t="s">
        <v>79</v>
      </c>
      <c r="Q10" s="37">
        <v>436741.28</v>
      </c>
      <c r="R10" s="37"/>
      <c r="S10" s="37"/>
      <c r="T10" s="37">
        <v>436741.28</v>
      </c>
      <c r="U10" s="37"/>
      <c r="V10" s="37"/>
      <c r="W10" s="37"/>
      <c r="X10" s="37"/>
      <c r="Y10" s="37"/>
      <c r="Z10" s="37"/>
      <c r="AA10" s="37"/>
      <c r="AB10" s="37"/>
      <c r="AC10" s="37"/>
      <c r="AD10" s="105"/>
      <c r="AE10" s="105"/>
      <c r="AF10" s="105"/>
    </row>
    <row r="11" spans="1:32" ht="15.75" customHeight="1" hidden="1">
      <c r="A11" s="598" t="s">
        <v>2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144"/>
      <c r="N11" s="144"/>
      <c r="O11" s="144"/>
      <c r="P11" s="144"/>
      <c r="Q11" s="7"/>
      <c r="R11" s="7"/>
      <c r="S11" s="7"/>
      <c r="T11" s="7"/>
      <c r="U11" s="7"/>
      <c r="V11" s="7"/>
      <c r="W11" s="7"/>
      <c r="X11" s="7"/>
      <c r="Y11" s="7"/>
      <c r="Z11" s="7"/>
      <c r="AA11" s="136"/>
      <c r="AB11" s="136"/>
      <c r="AC11" s="136"/>
      <c r="AD11" s="91"/>
      <c r="AE11" s="91"/>
      <c r="AF11" s="91"/>
    </row>
    <row r="12" spans="1:32" ht="15.75" customHeight="1" hidden="1">
      <c r="A12" s="597" t="s">
        <v>82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85"/>
      <c r="N12" s="85" t="s">
        <v>90</v>
      </c>
      <c r="O12" s="85" t="s">
        <v>6</v>
      </c>
      <c r="P12" s="85" t="s">
        <v>79</v>
      </c>
      <c r="Q12" s="31">
        <f>T12+W12+AA12</f>
        <v>0</v>
      </c>
      <c r="R12" s="31"/>
      <c r="S12" s="31"/>
      <c r="T12" s="31">
        <v>0</v>
      </c>
      <c r="U12" s="31"/>
      <c r="V12" s="31"/>
      <c r="W12" s="31"/>
      <c r="X12" s="31"/>
      <c r="Y12" s="31"/>
      <c r="Z12" s="31"/>
      <c r="AA12" s="28"/>
      <c r="AB12" s="28"/>
      <c r="AC12" s="28"/>
      <c r="AD12" s="91"/>
      <c r="AE12" s="91"/>
      <c r="AF12" s="91"/>
    </row>
    <row r="13" spans="1:32" ht="15.75" customHeight="1" hidden="1">
      <c r="A13" s="597" t="s">
        <v>97</v>
      </c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85"/>
      <c r="N13" s="85" t="s">
        <v>90</v>
      </c>
      <c r="O13" s="85"/>
      <c r="P13" s="85" t="s">
        <v>79</v>
      </c>
      <c r="Q13" s="31">
        <v>0</v>
      </c>
      <c r="R13" s="31"/>
      <c r="S13" s="31"/>
      <c r="T13" s="31">
        <v>0</v>
      </c>
      <c r="U13" s="31"/>
      <c r="V13" s="31"/>
      <c r="W13" s="31"/>
      <c r="X13" s="31"/>
      <c r="Y13" s="31"/>
      <c r="Z13" s="31"/>
      <c r="AA13" s="28"/>
      <c r="AB13" s="28"/>
      <c r="AC13" s="28"/>
      <c r="AD13" s="91"/>
      <c r="AE13" s="91"/>
      <c r="AF13" s="91"/>
    </row>
    <row r="14" spans="1:32" ht="15.75" customHeight="1" hidden="1">
      <c r="A14" s="597" t="s">
        <v>26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85"/>
      <c r="N14" s="85" t="s">
        <v>90</v>
      </c>
      <c r="O14" s="85" t="s">
        <v>6</v>
      </c>
      <c r="P14" s="85" t="s">
        <v>79</v>
      </c>
      <c r="Q14" s="31">
        <v>0</v>
      </c>
      <c r="R14" s="31"/>
      <c r="S14" s="31"/>
      <c r="T14" s="31">
        <v>0</v>
      </c>
      <c r="U14" s="31"/>
      <c r="V14" s="31"/>
      <c r="W14" s="31"/>
      <c r="X14" s="31"/>
      <c r="Y14" s="31"/>
      <c r="Z14" s="31"/>
      <c r="AA14" s="28"/>
      <c r="AB14" s="28"/>
      <c r="AC14" s="28"/>
      <c r="AD14" s="91"/>
      <c r="AE14" s="91"/>
      <c r="AF14" s="91"/>
    </row>
    <row r="15" spans="1:32" ht="21.75" customHeight="1">
      <c r="A15" s="598" t="s">
        <v>291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144"/>
      <c r="N15" s="144" t="s">
        <v>6</v>
      </c>
      <c r="O15" s="144" t="s">
        <v>79</v>
      </c>
      <c r="P15" s="144" t="s">
        <v>79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136"/>
      <c r="AB15" s="136"/>
      <c r="AC15" s="136"/>
      <c r="AD15" s="91"/>
      <c r="AE15" s="91"/>
      <c r="AF15" s="91"/>
    </row>
    <row r="16" spans="1:32" ht="15">
      <c r="A16" s="599" t="s">
        <v>194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122" t="s">
        <v>129</v>
      </c>
      <c r="N16" s="122" t="s">
        <v>6</v>
      </c>
      <c r="O16" s="122" t="s">
        <v>6</v>
      </c>
      <c r="P16" s="85" t="s">
        <v>5</v>
      </c>
      <c r="Q16" s="137">
        <f>T16+W16+AA16+AD16</f>
        <v>13083300</v>
      </c>
      <c r="R16" s="137">
        <f>U16+AE16+AB16</f>
        <v>13083300</v>
      </c>
      <c r="S16" s="137"/>
      <c r="T16" s="37">
        <f>T19</f>
        <v>12032000</v>
      </c>
      <c r="U16" s="37">
        <f>U19</f>
        <v>12032000</v>
      </c>
      <c r="V16" s="37"/>
      <c r="W16" s="37"/>
      <c r="X16" s="37"/>
      <c r="Y16" s="37"/>
      <c r="Z16" s="37"/>
      <c r="AA16" s="37">
        <v>551300</v>
      </c>
      <c r="AB16" s="37">
        <v>551300</v>
      </c>
      <c r="AC16" s="37"/>
      <c r="AD16" s="180">
        <f>AD25+AD30</f>
        <v>500000</v>
      </c>
      <c r="AE16" s="180">
        <f>AE25+AE30</f>
        <v>500000</v>
      </c>
      <c r="AF16" s="106"/>
    </row>
    <row r="17" spans="1:32" ht="15">
      <c r="A17" s="563" t="s">
        <v>36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85"/>
      <c r="N17" s="85"/>
      <c r="O17" s="85"/>
      <c r="P17" s="85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106"/>
      <c r="AE17" s="106"/>
      <c r="AF17" s="106"/>
    </row>
    <row r="18" spans="1:32" ht="42" customHeight="1">
      <c r="A18" s="597" t="s">
        <v>40</v>
      </c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85" t="s">
        <v>130</v>
      </c>
      <c r="N18" s="85" t="s">
        <v>6</v>
      </c>
      <c r="O18" s="85" t="s">
        <v>6</v>
      </c>
      <c r="P18" s="85" t="s">
        <v>43</v>
      </c>
      <c r="Q18" s="31">
        <v>0</v>
      </c>
      <c r="R18" s="31">
        <v>0</v>
      </c>
      <c r="S18" s="31"/>
      <c r="T18" s="31">
        <v>0</v>
      </c>
      <c r="U18" s="31">
        <v>0</v>
      </c>
      <c r="V18" s="31"/>
      <c r="W18" s="31"/>
      <c r="X18" s="31"/>
      <c r="Y18" s="31"/>
      <c r="Z18" s="31"/>
      <c r="AA18" s="28"/>
      <c r="AB18" s="28"/>
      <c r="AC18" s="28"/>
      <c r="AD18" s="106"/>
      <c r="AE18" s="106"/>
      <c r="AF18" s="106"/>
    </row>
    <row r="19" spans="1:32" ht="32.25" customHeight="1">
      <c r="A19" s="563" t="s">
        <v>193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85" t="s">
        <v>131</v>
      </c>
      <c r="N19" s="85" t="s">
        <v>6</v>
      </c>
      <c r="O19" s="85" t="s">
        <v>95</v>
      </c>
      <c r="P19" s="85" t="s">
        <v>95</v>
      </c>
      <c r="Q19" s="31">
        <f>T19+AD19</f>
        <v>12232000</v>
      </c>
      <c r="R19" s="31">
        <f>U19+AE19</f>
        <v>12232000</v>
      </c>
      <c r="S19" s="31"/>
      <c r="T19" s="31">
        <v>12032000</v>
      </c>
      <c r="U19" s="31">
        <v>12032000</v>
      </c>
      <c r="V19" s="31"/>
      <c r="W19" s="31"/>
      <c r="X19" s="31"/>
      <c r="Y19" s="31"/>
      <c r="Z19" s="31"/>
      <c r="AA19" s="31"/>
      <c r="AB19" s="31"/>
      <c r="AC19" s="31"/>
      <c r="AD19" s="192">
        <v>200000</v>
      </c>
      <c r="AE19" s="192">
        <v>200000</v>
      </c>
      <c r="AF19" s="106"/>
    </row>
    <row r="20" spans="1:32" ht="27" customHeight="1">
      <c r="A20" s="563" t="s">
        <v>36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85"/>
      <c r="N20" s="85" t="s">
        <v>6</v>
      </c>
      <c r="O20" s="85" t="s">
        <v>6</v>
      </c>
      <c r="P20" s="85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106"/>
      <c r="AE20" s="106"/>
      <c r="AF20" s="106"/>
    </row>
    <row r="21" spans="1:32" ht="48.75" customHeight="1">
      <c r="A21" s="597" t="s">
        <v>213</v>
      </c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85" t="s">
        <v>132</v>
      </c>
      <c r="N21" s="85" t="s">
        <v>205</v>
      </c>
      <c r="O21" s="85" t="s">
        <v>6</v>
      </c>
      <c r="P21" s="85" t="s">
        <v>93</v>
      </c>
      <c r="Q21" s="31">
        <v>0</v>
      </c>
      <c r="R21" s="31">
        <v>0</v>
      </c>
      <c r="S21" s="31"/>
      <c r="T21" s="31">
        <v>0</v>
      </c>
      <c r="U21" s="31">
        <v>0</v>
      </c>
      <c r="V21" s="31"/>
      <c r="W21" s="31"/>
      <c r="X21" s="31"/>
      <c r="Y21" s="31"/>
      <c r="Z21" s="31"/>
      <c r="AA21" s="31"/>
      <c r="AB21" s="31"/>
      <c r="AC21" s="31"/>
      <c r="AD21" s="106"/>
      <c r="AE21" s="106"/>
      <c r="AF21" s="106"/>
    </row>
    <row r="22" spans="1:33" ht="60" customHeight="1">
      <c r="A22" s="597" t="s">
        <v>214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85" t="s">
        <v>132</v>
      </c>
      <c r="N22" s="85" t="s">
        <v>205</v>
      </c>
      <c r="O22" s="85" t="s">
        <v>6</v>
      </c>
      <c r="P22" s="85" t="s">
        <v>93</v>
      </c>
      <c r="Q22" s="31">
        <v>0</v>
      </c>
      <c r="R22" s="31">
        <v>0</v>
      </c>
      <c r="S22" s="31"/>
      <c r="T22" s="31">
        <v>0</v>
      </c>
      <c r="U22" s="31">
        <v>0</v>
      </c>
      <c r="V22" s="31"/>
      <c r="W22" s="31"/>
      <c r="X22" s="31"/>
      <c r="Y22" s="31"/>
      <c r="Z22" s="31"/>
      <c r="AA22" s="31"/>
      <c r="AB22" s="31"/>
      <c r="AC22" s="31"/>
      <c r="AD22" s="106"/>
      <c r="AE22" s="106"/>
      <c r="AF22" s="106"/>
      <c r="AG22" s="40"/>
    </row>
    <row r="23" spans="1:32" ht="39.75" customHeight="1">
      <c r="A23" s="597" t="s">
        <v>34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85" t="s">
        <v>132</v>
      </c>
      <c r="N23" s="85" t="s">
        <v>205</v>
      </c>
      <c r="O23" s="85" t="s">
        <v>6</v>
      </c>
      <c r="P23" s="85" t="s">
        <v>93</v>
      </c>
      <c r="Q23" s="31">
        <f>T23</f>
        <v>12032000</v>
      </c>
      <c r="R23" s="31">
        <f>U23</f>
        <v>12032000</v>
      </c>
      <c r="S23" s="31"/>
      <c r="T23" s="31">
        <v>12032000</v>
      </c>
      <c r="U23" s="31">
        <v>12032000</v>
      </c>
      <c r="V23" s="31"/>
      <c r="W23" s="31"/>
      <c r="X23" s="31"/>
      <c r="Y23" s="31"/>
      <c r="Z23" s="31"/>
      <c r="AA23" s="31"/>
      <c r="AB23" s="31"/>
      <c r="AC23" s="31"/>
      <c r="AD23" s="179"/>
      <c r="AE23" s="179"/>
      <c r="AF23" s="179"/>
    </row>
    <row r="24" spans="1:32" ht="22.5" customHeight="1">
      <c r="A24" s="597"/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85"/>
      <c r="N24" s="85"/>
      <c r="O24" s="85"/>
      <c r="P24" s="85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179"/>
      <c r="AE24" s="179"/>
      <c r="AF24" s="179"/>
    </row>
    <row r="25" spans="1:32" ht="38.25" customHeight="1">
      <c r="A25" s="563" t="s">
        <v>215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85" t="s">
        <v>133</v>
      </c>
      <c r="N25" s="85" t="s">
        <v>6</v>
      </c>
      <c r="O25" s="85" t="s">
        <v>6</v>
      </c>
      <c r="P25" s="85" t="s">
        <v>93</v>
      </c>
      <c r="Q25" s="31">
        <f>AD25</f>
        <v>200000</v>
      </c>
      <c r="R25" s="31">
        <f>AE25</f>
        <v>200000</v>
      </c>
      <c r="S25" s="31"/>
      <c r="T25" s="31">
        <v>0</v>
      </c>
      <c r="U25" s="31">
        <v>0</v>
      </c>
      <c r="V25" s="31"/>
      <c r="W25" s="31"/>
      <c r="X25" s="31"/>
      <c r="Y25" s="31"/>
      <c r="Z25" s="31"/>
      <c r="AA25" s="28"/>
      <c r="AB25" s="28"/>
      <c r="AC25" s="28"/>
      <c r="AD25" s="192">
        <v>200000</v>
      </c>
      <c r="AE25" s="192">
        <v>200000</v>
      </c>
      <c r="AF25" s="179"/>
    </row>
    <row r="26" spans="1:32" ht="29.25" customHeight="1">
      <c r="A26" s="563" t="s">
        <v>216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85" t="s">
        <v>134</v>
      </c>
      <c r="N26" s="85"/>
      <c r="O26" s="85" t="s">
        <v>6</v>
      </c>
      <c r="P26" s="85" t="s">
        <v>118</v>
      </c>
      <c r="Q26" s="31">
        <f>AA26</f>
        <v>0</v>
      </c>
      <c r="R26" s="31">
        <v>0</v>
      </c>
      <c r="S26" s="31"/>
      <c r="T26" s="31">
        <v>0</v>
      </c>
      <c r="U26" s="31">
        <v>0</v>
      </c>
      <c r="V26" s="31"/>
      <c r="W26" s="31"/>
      <c r="X26" s="31"/>
      <c r="Y26" s="31"/>
      <c r="Z26" s="31"/>
      <c r="AA26" s="28"/>
      <c r="AB26" s="28"/>
      <c r="AC26" s="28"/>
      <c r="AD26" s="179"/>
      <c r="AE26" s="179"/>
      <c r="AF26" s="179"/>
    </row>
    <row r="27" spans="1:32" ht="23.25" customHeight="1">
      <c r="A27" s="563" t="s">
        <v>217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85" t="s">
        <v>135</v>
      </c>
      <c r="N27" s="85" t="s">
        <v>6</v>
      </c>
      <c r="O27" s="85" t="s">
        <v>6</v>
      </c>
      <c r="P27" s="85" t="s">
        <v>45</v>
      </c>
      <c r="Q27" s="119">
        <f>T27+AD27</f>
        <v>0</v>
      </c>
      <c r="R27" s="119">
        <f>U27+AE27</f>
        <v>0</v>
      </c>
      <c r="S27" s="119"/>
      <c r="T27" s="31">
        <v>0</v>
      </c>
      <c r="U27" s="31">
        <v>0</v>
      </c>
      <c r="V27" s="31"/>
      <c r="W27" s="31"/>
      <c r="X27" s="31"/>
      <c r="Y27" s="31"/>
      <c r="Z27" s="31"/>
      <c r="AA27" s="28"/>
      <c r="AB27" s="28"/>
      <c r="AC27" s="28"/>
      <c r="AD27" s="179"/>
      <c r="AE27" s="179"/>
      <c r="AF27" s="179"/>
    </row>
    <row r="28" spans="1:32" ht="24" customHeight="1">
      <c r="A28" s="597" t="s">
        <v>2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85"/>
      <c r="N28" s="85" t="s">
        <v>6</v>
      </c>
      <c r="O28" s="85" t="s">
        <v>6</v>
      </c>
      <c r="P28" s="85"/>
      <c r="Q28" s="119"/>
      <c r="R28" s="119"/>
      <c r="S28" s="119"/>
      <c r="T28" s="31"/>
      <c r="U28" s="31"/>
      <c r="V28" s="31"/>
      <c r="W28" s="31"/>
      <c r="X28" s="31"/>
      <c r="Y28" s="31"/>
      <c r="Z28" s="31"/>
      <c r="AA28" s="28"/>
      <c r="AB28" s="28"/>
      <c r="AC28" s="28"/>
      <c r="AD28" s="179"/>
      <c r="AE28" s="179"/>
      <c r="AF28" s="179"/>
    </row>
    <row r="29" spans="1:32" ht="39.75" customHeight="1">
      <c r="A29" s="597" t="s">
        <v>218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85" t="s">
        <v>219</v>
      </c>
      <c r="N29" s="85" t="s">
        <v>205</v>
      </c>
      <c r="O29" s="85" t="s">
        <v>6</v>
      </c>
      <c r="P29" s="85" t="s">
        <v>112</v>
      </c>
      <c r="Q29" s="119">
        <f>T29+AD29</f>
        <v>0</v>
      </c>
      <c r="R29" s="119">
        <f>U29+AE29</f>
        <v>0</v>
      </c>
      <c r="S29" s="119"/>
      <c r="T29" s="31">
        <v>0</v>
      </c>
      <c r="U29" s="31">
        <v>0</v>
      </c>
      <c r="V29" s="31"/>
      <c r="W29" s="31"/>
      <c r="X29" s="31"/>
      <c r="Y29" s="31"/>
      <c r="Z29" s="31"/>
      <c r="AA29" s="28"/>
      <c r="AB29" s="28"/>
      <c r="AC29" s="28"/>
      <c r="AD29" s="179"/>
      <c r="AE29" s="179"/>
      <c r="AF29" s="179"/>
    </row>
    <row r="30" spans="1:32" ht="23.25" customHeight="1">
      <c r="A30" s="563" t="s">
        <v>220</v>
      </c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85" t="s">
        <v>136</v>
      </c>
      <c r="N30" s="85" t="s">
        <v>6</v>
      </c>
      <c r="O30" s="85" t="s">
        <v>113</v>
      </c>
      <c r="P30" s="85" t="s">
        <v>420</v>
      </c>
      <c r="Q30" s="31">
        <v>300000</v>
      </c>
      <c r="R30" s="31">
        <v>300000</v>
      </c>
      <c r="S30" s="31"/>
      <c r="T30" s="31">
        <v>0</v>
      </c>
      <c r="U30" s="31">
        <v>0</v>
      </c>
      <c r="V30" s="31"/>
      <c r="W30" s="31"/>
      <c r="X30" s="31"/>
      <c r="Y30" s="31"/>
      <c r="Z30" s="31"/>
      <c r="AA30" s="28"/>
      <c r="AB30" s="28"/>
      <c r="AC30" s="28"/>
      <c r="AD30" s="179">
        <v>300000</v>
      </c>
      <c r="AE30" s="179">
        <v>300000</v>
      </c>
      <c r="AF30" s="179"/>
    </row>
    <row r="31" spans="1:32" s="29" customFormat="1" ht="21" customHeight="1">
      <c r="A31" s="563" t="s">
        <v>36</v>
      </c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85"/>
      <c r="N31" s="85" t="s">
        <v>6</v>
      </c>
      <c r="O31" s="85" t="s">
        <v>6</v>
      </c>
      <c r="P31" s="85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28"/>
      <c r="AB31" s="28"/>
      <c r="AC31" s="28"/>
      <c r="AD31" s="179"/>
      <c r="AE31" s="179"/>
      <c r="AF31" s="179"/>
    </row>
    <row r="32" spans="1:32" ht="16.5" customHeight="1">
      <c r="A32" s="597" t="s">
        <v>221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145" t="s">
        <v>206</v>
      </c>
      <c r="N32" s="145" t="s">
        <v>205</v>
      </c>
      <c r="O32" s="145" t="s">
        <v>6</v>
      </c>
      <c r="P32" s="145" t="s">
        <v>222</v>
      </c>
      <c r="Q32" s="119">
        <f>AA32</f>
        <v>0</v>
      </c>
      <c r="R32" s="119">
        <f>AB32</f>
        <v>0</v>
      </c>
      <c r="S32" s="119"/>
      <c r="T32" s="27">
        <v>0</v>
      </c>
      <c r="U32" s="27">
        <v>0</v>
      </c>
      <c r="V32" s="27"/>
      <c r="W32" s="27"/>
      <c r="X32" s="27"/>
      <c r="Y32" s="27"/>
      <c r="Z32" s="27"/>
      <c r="AA32" s="28"/>
      <c r="AB32" s="28"/>
      <c r="AC32" s="28"/>
      <c r="AD32" s="179"/>
      <c r="AE32" s="179"/>
      <c r="AF32" s="179"/>
    </row>
    <row r="33" spans="1:32" ht="16.5" customHeight="1">
      <c r="A33" s="602" t="s">
        <v>406</v>
      </c>
      <c r="B33" s="491"/>
      <c r="C33" s="491"/>
      <c r="D33" s="491"/>
      <c r="E33" s="491"/>
      <c r="F33" s="491"/>
      <c r="G33" s="491"/>
      <c r="H33" s="492"/>
      <c r="I33" s="267"/>
      <c r="J33" s="267"/>
      <c r="K33" s="267"/>
      <c r="L33" s="267"/>
      <c r="M33" s="145" t="s">
        <v>407</v>
      </c>
      <c r="N33" s="145" t="s">
        <v>205</v>
      </c>
      <c r="O33" s="145" t="s">
        <v>45</v>
      </c>
      <c r="P33" s="145" t="s">
        <v>222</v>
      </c>
      <c r="Q33" s="119">
        <f>AA33</f>
        <v>551300</v>
      </c>
      <c r="R33" s="119">
        <f>AB33</f>
        <v>551300</v>
      </c>
      <c r="S33" s="119"/>
      <c r="T33" s="27"/>
      <c r="U33" s="27"/>
      <c r="V33" s="27"/>
      <c r="W33" s="27"/>
      <c r="X33" s="27"/>
      <c r="Y33" s="27"/>
      <c r="Z33" s="27"/>
      <c r="AA33" s="27">
        <v>551300</v>
      </c>
      <c r="AB33" s="27">
        <v>551300</v>
      </c>
      <c r="AC33" s="27"/>
      <c r="AD33" s="330"/>
      <c r="AE33" s="330"/>
      <c r="AF33" s="330"/>
    </row>
    <row r="34" spans="1:32" ht="18.75" customHeight="1">
      <c r="A34" s="599" t="s">
        <v>37</v>
      </c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122" t="s">
        <v>137</v>
      </c>
      <c r="N34" s="122" t="s">
        <v>6</v>
      </c>
      <c r="O34" s="122" t="s">
        <v>6</v>
      </c>
      <c r="P34" s="122" t="s">
        <v>6</v>
      </c>
      <c r="Q34" s="137">
        <f>T34+AD34+AA34</f>
        <v>13083300</v>
      </c>
      <c r="R34" s="137">
        <f>U34+AE34+AB34</f>
        <v>13083300</v>
      </c>
      <c r="S34" s="137"/>
      <c r="T34" s="37">
        <f>T35+T53+T61</f>
        <v>12032000</v>
      </c>
      <c r="U34" s="37">
        <f>U35+U53+U61</f>
        <v>12032000</v>
      </c>
      <c r="V34" s="37"/>
      <c r="W34" s="37"/>
      <c r="X34" s="37"/>
      <c r="Y34" s="37"/>
      <c r="Z34" s="37"/>
      <c r="AA34" s="37">
        <f>AA61</f>
        <v>551300</v>
      </c>
      <c r="AB34" s="37">
        <f>AB61</f>
        <v>551300</v>
      </c>
      <c r="AC34" s="37"/>
      <c r="AD34" s="180">
        <f>AD35+AD67</f>
        <v>500000</v>
      </c>
      <c r="AE34" s="180">
        <f>AE35+AE67</f>
        <v>500000</v>
      </c>
      <c r="AF34" s="179"/>
    </row>
    <row r="35" spans="1:32" ht="15" customHeight="1">
      <c r="A35" s="599" t="s">
        <v>47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122" t="s">
        <v>138</v>
      </c>
      <c r="N35" s="122" t="s">
        <v>205</v>
      </c>
      <c r="O35" s="122" t="s">
        <v>223</v>
      </c>
      <c r="P35" s="122" t="s">
        <v>46</v>
      </c>
      <c r="Q35" s="37">
        <f>T35+W35+AA35+AD35</f>
        <v>9843900</v>
      </c>
      <c r="R35" s="37">
        <f>U35+AE35</f>
        <v>9843900</v>
      </c>
      <c r="S35" s="37"/>
      <c r="T35" s="37">
        <f>T37+T42+T46</f>
        <v>9842900</v>
      </c>
      <c r="U35" s="37">
        <f>U37+U42+U46</f>
        <v>9842900</v>
      </c>
      <c r="V35" s="37"/>
      <c r="W35" s="37"/>
      <c r="X35" s="37"/>
      <c r="Y35" s="37"/>
      <c r="Z35" s="37"/>
      <c r="AA35" s="37"/>
      <c r="AB35" s="37"/>
      <c r="AC35" s="37"/>
      <c r="AD35" s="180">
        <f>AD42</f>
        <v>1000</v>
      </c>
      <c r="AE35" s="180">
        <f>AE42</f>
        <v>1000</v>
      </c>
      <c r="AF35" s="179"/>
    </row>
    <row r="36" spans="1:32" ht="18" customHeight="1">
      <c r="A36" s="597" t="s">
        <v>1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85"/>
      <c r="N36" s="85"/>
      <c r="O36" s="85"/>
      <c r="P36" s="85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28"/>
      <c r="AB36" s="28"/>
      <c r="AC36" s="28"/>
      <c r="AD36" s="179"/>
      <c r="AE36" s="179"/>
      <c r="AF36" s="179"/>
    </row>
    <row r="37" spans="1:32" ht="20.25" customHeight="1">
      <c r="A37" s="563" t="s">
        <v>224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85" t="s">
        <v>225</v>
      </c>
      <c r="N37" s="85" t="s">
        <v>205</v>
      </c>
      <c r="O37" s="85" t="s">
        <v>27</v>
      </c>
      <c r="P37" s="85" t="s">
        <v>46</v>
      </c>
      <c r="Q37" s="31">
        <f>T37+W37+AA37</f>
        <v>7552200</v>
      </c>
      <c r="R37" s="31">
        <f>U37</f>
        <v>7552200</v>
      </c>
      <c r="S37" s="31"/>
      <c r="T37" s="31">
        <f>T38+T39+T40+T41</f>
        <v>7552200</v>
      </c>
      <c r="U37" s="31">
        <f>U38+U39+U40+U41</f>
        <v>7552200</v>
      </c>
      <c r="V37" s="31"/>
      <c r="W37" s="37"/>
      <c r="X37" s="37"/>
      <c r="Y37" s="37"/>
      <c r="Z37" s="37"/>
      <c r="AA37" s="37"/>
      <c r="AB37" s="37"/>
      <c r="AC37" s="37"/>
      <c r="AD37" s="179"/>
      <c r="AE37" s="179"/>
      <c r="AF37" s="179"/>
    </row>
    <row r="38" spans="1:32" ht="22.5" customHeight="1">
      <c r="A38" s="597" t="s">
        <v>229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85" t="s">
        <v>141</v>
      </c>
      <c r="N38" s="85" t="s">
        <v>205</v>
      </c>
      <c r="O38" s="85" t="s">
        <v>27</v>
      </c>
      <c r="P38" s="85" t="s">
        <v>7</v>
      </c>
      <c r="Q38" s="31">
        <f>T38+W38+AA38</f>
        <v>7532200</v>
      </c>
      <c r="R38" s="31">
        <f>U38</f>
        <v>7532200</v>
      </c>
      <c r="S38" s="31"/>
      <c r="T38" s="31">
        <v>7532200</v>
      </c>
      <c r="U38" s="31">
        <v>7532200</v>
      </c>
      <c r="V38" s="31"/>
      <c r="W38" s="31"/>
      <c r="X38" s="31"/>
      <c r="Y38" s="31"/>
      <c r="Z38" s="31"/>
      <c r="AA38" s="28"/>
      <c r="AB38" s="28"/>
      <c r="AC38" s="28"/>
      <c r="AD38" s="179"/>
      <c r="AE38" s="179"/>
      <c r="AF38" s="179"/>
    </row>
    <row r="39" spans="1:32" ht="48" customHeight="1">
      <c r="A39" s="597" t="s">
        <v>213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85" t="s">
        <v>141</v>
      </c>
      <c r="N39" s="85" t="s">
        <v>205</v>
      </c>
      <c r="O39" s="85" t="s">
        <v>27</v>
      </c>
      <c r="P39" s="85" t="s">
        <v>7</v>
      </c>
      <c r="Q39" s="31">
        <v>0</v>
      </c>
      <c r="R39" s="31">
        <v>0</v>
      </c>
      <c r="S39" s="31"/>
      <c r="T39" s="31">
        <v>0</v>
      </c>
      <c r="U39" s="31">
        <v>0</v>
      </c>
      <c r="V39" s="31"/>
      <c r="W39" s="31"/>
      <c r="X39" s="31"/>
      <c r="Y39" s="31"/>
      <c r="Z39" s="31"/>
      <c r="AA39" s="28"/>
      <c r="AB39" s="28"/>
      <c r="AC39" s="28"/>
      <c r="AD39" s="179"/>
      <c r="AE39" s="179"/>
      <c r="AF39" s="179"/>
    </row>
    <row r="40" spans="1:32" ht="64.5" customHeight="1">
      <c r="A40" s="597" t="s">
        <v>214</v>
      </c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85" t="s">
        <v>141</v>
      </c>
      <c r="N40" s="85" t="s">
        <v>205</v>
      </c>
      <c r="O40" s="85" t="s">
        <v>27</v>
      </c>
      <c r="P40" s="85" t="s">
        <v>7</v>
      </c>
      <c r="Q40" s="31">
        <v>0</v>
      </c>
      <c r="R40" s="31">
        <v>0</v>
      </c>
      <c r="S40" s="31"/>
      <c r="T40" s="31">
        <v>0</v>
      </c>
      <c r="U40" s="31">
        <v>0</v>
      </c>
      <c r="V40" s="31"/>
      <c r="W40" s="31"/>
      <c r="X40" s="38"/>
      <c r="Y40" s="31"/>
      <c r="Z40" s="31"/>
      <c r="AA40" s="28"/>
      <c r="AB40" s="28"/>
      <c r="AC40" s="28"/>
      <c r="AD40" s="192"/>
      <c r="AE40" s="192"/>
      <c r="AF40" s="192"/>
    </row>
    <row r="41" spans="1:32" ht="34.5" customHeight="1">
      <c r="A41" s="603" t="s">
        <v>99</v>
      </c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125" t="s">
        <v>139</v>
      </c>
      <c r="N41" s="125" t="s">
        <v>205</v>
      </c>
      <c r="O41" s="125" t="s">
        <v>27</v>
      </c>
      <c r="P41" s="125" t="s">
        <v>100</v>
      </c>
      <c r="Q41" s="119">
        <f>T41+W41+X41+AA41</f>
        <v>20000</v>
      </c>
      <c r="R41" s="119">
        <f>U41</f>
        <v>20000</v>
      </c>
      <c r="S41" s="119"/>
      <c r="T41" s="119">
        <v>20000</v>
      </c>
      <c r="U41" s="119">
        <v>20000</v>
      </c>
      <c r="V41" s="119"/>
      <c r="W41" s="104"/>
      <c r="X41" s="160"/>
      <c r="Y41" s="104"/>
      <c r="Z41" s="104"/>
      <c r="AA41" s="138"/>
      <c r="AB41" s="138"/>
      <c r="AC41" s="138"/>
      <c r="AD41" s="192"/>
      <c r="AE41" s="192"/>
      <c r="AF41" s="192"/>
    </row>
    <row r="42" spans="1:32" ht="36" customHeight="1">
      <c r="A42" s="589" t="s">
        <v>226</v>
      </c>
      <c r="B42" s="589"/>
      <c r="C42" s="589"/>
      <c r="D42" s="589"/>
      <c r="E42" s="589"/>
      <c r="F42" s="589"/>
      <c r="G42" s="589"/>
      <c r="H42" s="589"/>
      <c r="I42" s="589"/>
      <c r="J42" s="589"/>
      <c r="K42" s="589"/>
      <c r="L42" s="589"/>
      <c r="M42" s="124" t="s">
        <v>140</v>
      </c>
      <c r="N42" s="124" t="s">
        <v>205</v>
      </c>
      <c r="O42" s="124" t="s">
        <v>28</v>
      </c>
      <c r="P42" s="124" t="s">
        <v>46</v>
      </c>
      <c r="Q42" s="104">
        <f>T42+W42+AA42+AD42</f>
        <v>11000</v>
      </c>
      <c r="R42" s="104">
        <f>U42+AE42</f>
        <v>11000</v>
      </c>
      <c r="S42" s="104"/>
      <c r="T42" s="104">
        <f>T43+T44+T45</f>
        <v>10000</v>
      </c>
      <c r="U42" s="104">
        <f>U43+U44+U45</f>
        <v>10000</v>
      </c>
      <c r="V42" s="104"/>
      <c r="W42" s="119"/>
      <c r="X42" s="160"/>
      <c r="Y42" s="104"/>
      <c r="Z42" s="104"/>
      <c r="AA42" s="138"/>
      <c r="AB42" s="138"/>
      <c r="AC42" s="138"/>
      <c r="AD42" s="205">
        <f>AD43+AD45</f>
        <v>1000</v>
      </c>
      <c r="AE42" s="205">
        <f>AE43+AE45</f>
        <v>1000</v>
      </c>
      <c r="AF42" s="192"/>
    </row>
    <row r="43" spans="1:32" ht="34.5" customHeight="1">
      <c r="A43" s="563" t="s">
        <v>226</v>
      </c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125" t="s">
        <v>143</v>
      </c>
      <c r="N43" s="125" t="s">
        <v>205</v>
      </c>
      <c r="O43" s="125" t="s">
        <v>28</v>
      </c>
      <c r="P43" s="125" t="s">
        <v>102</v>
      </c>
      <c r="Q43" s="119">
        <f>T43+AD43</f>
        <v>11000</v>
      </c>
      <c r="R43" s="119">
        <f>U43+AE43</f>
        <v>11000</v>
      </c>
      <c r="S43" s="119"/>
      <c r="T43" s="119">
        <v>10000</v>
      </c>
      <c r="U43" s="119">
        <v>10000</v>
      </c>
      <c r="V43" s="119"/>
      <c r="W43" s="119"/>
      <c r="X43" s="272"/>
      <c r="Y43" s="119"/>
      <c r="Z43" s="119"/>
      <c r="AA43" s="139"/>
      <c r="AB43" s="139"/>
      <c r="AC43" s="139"/>
      <c r="AD43" s="192">
        <v>1000</v>
      </c>
      <c r="AE43" s="192">
        <v>1000</v>
      </c>
      <c r="AF43" s="192"/>
    </row>
    <row r="44" spans="1:32" ht="23.25" customHeight="1">
      <c r="A44" s="563" t="s">
        <v>227</v>
      </c>
      <c r="B44" s="607"/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125" t="s">
        <v>143</v>
      </c>
      <c r="N44" s="125" t="s">
        <v>205</v>
      </c>
      <c r="O44" s="125" t="s">
        <v>28</v>
      </c>
      <c r="P44" s="125" t="s">
        <v>228</v>
      </c>
      <c r="Q44" s="119">
        <v>0</v>
      </c>
      <c r="R44" s="119">
        <v>0</v>
      </c>
      <c r="S44" s="119"/>
      <c r="T44" s="119">
        <v>0</v>
      </c>
      <c r="U44" s="119">
        <v>0</v>
      </c>
      <c r="V44" s="119"/>
      <c r="W44" s="119"/>
      <c r="X44" s="272"/>
      <c r="Y44" s="119"/>
      <c r="Z44" s="119"/>
      <c r="AA44" s="139"/>
      <c r="AB44" s="139"/>
      <c r="AC44" s="139"/>
      <c r="AD44" s="192"/>
      <c r="AE44" s="192"/>
      <c r="AF44" s="192"/>
    </row>
    <row r="45" spans="1:32" ht="23.25" customHeight="1">
      <c r="A45" s="563" t="s">
        <v>101</v>
      </c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125" t="s">
        <v>143</v>
      </c>
      <c r="N45" s="125" t="s">
        <v>205</v>
      </c>
      <c r="O45" s="125" t="s">
        <v>28</v>
      </c>
      <c r="P45" s="125" t="s">
        <v>84</v>
      </c>
      <c r="Q45" s="119">
        <f>T45+AD45</f>
        <v>0</v>
      </c>
      <c r="R45" s="119">
        <f>U45+AE45</f>
        <v>0</v>
      </c>
      <c r="S45" s="119"/>
      <c r="T45" s="119">
        <v>0</v>
      </c>
      <c r="U45" s="119">
        <v>0</v>
      </c>
      <c r="V45" s="119"/>
      <c r="W45" s="119"/>
      <c r="X45" s="272"/>
      <c r="Y45" s="119"/>
      <c r="Z45" s="119"/>
      <c r="AA45" s="139"/>
      <c r="AB45" s="139"/>
      <c r="AC45" s="139"/>
      <c r="AD45" s="192">
        <v>0</v>
      </c>
      <c r="AE45" s="192">
        <v>0</v>
      </c>
      <c r="AF45" s="192"/>
    </row>
    <row r="46" spans="1:32" ht="48" customHeight="1">
      <c r="A46" s="597" t="s">
        <v>230</v>
      </c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122" t="s">
        <v>142</v>
      </c>
      <c r="N46" s="124" t="s">
        <v>205</v>
      </c>
      <c r="O46" s="122" t="s">
        <v>29</v>
      </c>
      <c r="P46" s="122" t="s">
        <v>8</v>
      </c>
      <c r="Q46" s="104">
        <f>T46+W46+AA46</f>
        <v>2280700</v>
      </c>
      <c r="R46" s="104">
        <f>U46</f>
        <v>2280700</v>
      </c>
      <c r="S46" s="104"/>
      <c r="T46" s="37">
        <f>T47+T48+T49</f>
        <v>2280700</v>
      </c>
      <c r="U46" s="37">
        <f>U47+U48+U49</f>
        <v>2280700</v>
      </c>
      <c r="V46" s="37"/>
      <c r="W46" s="37"/>
      <c r="X46" s="37"/>
      <c r="Y46" s="37"/>
      <c r="Z46" s="37"/>
      <c r="AA46" s="37"/>
      <c r="AB46" s="37"/>
      <c r="AC46" s="37"/>
      <c r="AD46" s="192"/>
      <c r="AE46" s="192"/>
      <c r="AF46" s="192"/>
    </row>
    <row r="47" spans="1:32" ht="19.5" customHeight="1">
      <c r="A47" s="597" t="s">
        <v>229</v>
      </c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85"/>
      <c r="N47" s="85" t="s">
        <v>205</v>
      </c>
      <c r="O47" s="85" t="s">
        <v>29</v>
      </c>
      <c r="P47" s="85" t="s">
        <v>8</v>
      </c>
      <c r="Q47" s="119">
        <f>T47+W47+AA47</f>
        <v>2280700</v>
      </c>
      <c r="R47" s="119">
        <f>U47</f>
        <v>2280700</v>
      </c>
      <c r="S47" s="119"/>
      <c r="T47" s="31">
        <v>2280700</v>
      </c>
      <c r="U47" s="31">
        <v>2280700</v>
      </c>
      <c r="V47" s="31"/>
      <c r="W47" s="31"/>
      <c r="X47" s="31"/>
      <c r="Y47" s="31"/>
      <c r="Z47" s="31"/>
      <c r="AA47" s="28"/>
      <c r="AB47" s="28"/>
      <c r="AC47" s="28"/>
      <c r="AD47" s="192"/>
      <c r="AE47" s="192"/>
      <c r="AF47" s="192"/>
    </row>
    <row r="48" spans="1:32" ht="47.25" customHeight="1">
      <c r="A48" s="597" t="s">
        <v>213</v>
      </c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  <c r="M48" s="85"/>
      <c r="N48" s="85" t="s">
        <v>205</v>
      </c>
      <c r="O48" s="85" t="s">
        <v>29</v>
      </c>
      <c r="P48" s="85" t="s">
        <v>8</v>
      </c>
      <c r="Q48" s="119">
        <v>0</v>
      </c>
      <c r="R48" s="119">
        <v>0</v>
      </c>
      <c r="S48" s="119"/>
      <c r="T48" s="31">
        <v>0</v>
      </c>
      <c r="U48" s="31">
        <v>0</v>
      </c>
      <c r="V48" s="31"/>
      <c r="W48" s="31"/>
      <c r="X48" s="31"/>
      <c r="Y48" s="31"/>
      <c r="Z48" s="31"/>
      <c r="AA48" s="28"/>
      <c r="AB48" s="28"/>
      <c r="AC48" s="28"/>
      <c r="AD48" s="192"/>
      <c r="AE48" s="192"/>
      <c r="AF48" s="192"/>
    </row>
    <row r="49" spans="1:32" ht="60" customHeight="1">
      <c r="A49" s="597" t="s">
        <v>214</v>
      </c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85"/>
      <c r="N49" s="85" t="s">
        <v>205</v>
      </c>
      <c r="O49" s="85" t="s">
        <v>29</v>
      </c>
      <c r="P49" s="85" t="s">
        <v>8</v>
      </c>
      <c r="Q49" s="119">
        <v>0</v>
      </c>
      <c r="R49" s="119">
        <v>0</v>
      </c>
      <c r="S49" s="119"/>
      <c r="T49" s="31">
        <v>0</v>
      </c>
      <c r="U49" s="31">
        <v>0</v>
      </c>
      <c r="V49" s="31"/>
      <c r="W49" s="31"/>
      <c r="X49" s="31"/>
      <c r="Y49" s="31"/>
      <c r="Z49" s="31"/>
      <c r="AA49" s="28"/>
      <c r="AB49" s="28"/>
      <c r="AC49" s="28"/>
      <c r="AD49" s="192"/>
      <c r="AE49" s="192"/>
      <c r="AF49" s="192"/>
    </row>
    <row r="50" spans="1:32" ht="23.25" customHeight="1">
      <c r="A50" s="599" t="s">
        <v>231</v>
      </c>
      <c r="B50" s="605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122" t="s">
        <v>232</v>
      </c>
      <c r="N50" s="122"/>
      <c r="O50" s="122" t="s">
        <v>233</v>
      </c>
      <c r="P50" s="122" t="s">
        <v>6</v>
      </c>
      <c r="Q50" s="104">
        <v>0</v>
      </c>
      <c r="R50" s="104">
        <v>0</v>
      </c>
      <c r="S50" s="104"/>
      <c r="T50" s="37">
        <v>0</v>
      </c>
      <c r="U50" s="37">
        <v>0</v>
      </c>
      <c r="V50" s="37"/>
      <c r="W50" s="31"/>
      <c r="X50" s="31"/>
      <c r="Y50" s="31"/>
      <c r="Z50" s="31"/>
      <c r="AA50" s="28"/>
      <c r="AB50" s="28"/>
      <c r="AC50" s="28"/>
      <c r="AD50" s="192"/>
      <c r="AE50" s="192"/>
      <c r="AF50" s="192"/>
    </row>
    <row r="51" spans="1:32" ht="33.75" customHeight="1">
      <c r="A51" s="597" t="s">
        <v>234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06"/>
      <c r="M51" s="85" t="s">
        <v>235</v>
      </c>
      <c r="N51" s="85"/>
      <c r="O51" s="85" t="s">
        <v>236</v>
      </c>
      <c r="P51" s="122" t="s">
        <v>6</v>
      </c>
      <c r="Q51" s="119">
        <v>0</v>
      </c>
      <c r="R51" s="119">
        <v>0</v>
      </c>
      <c r="S51" s="119"/>
      <c r="T51" s="31">
        <v>0</v>
      </c>
      <c r="U51" s="31">
        <v>0</v>
      </c>
      <c r="V51" s="31"/>
      <c r="W51" s="31"/>
      <c r="X51" s="31"/>
      <c r="Y51" s="31"/>
      <c r="Z51" s="31"/>
      <c r="AA51" s="28"/>
      <c r="AB51" s="28"/>
      <c r="AC51" s="28"/>
      <c r="AD51" s="192"/>
      <c r="AE51" s="192"/>
      <c r="AF51" s="192"/>
    </row>
    <row r="52" spans="1:32" ht="30" customHeight="1">
      <c r="A52" s="597" t="s">
        <v>239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06"/>
      <c r="M52" s="85" t="s">
        <v>238</v>
      </c>
      <c r="N52" s="85"/>
      <c r="O52" s="85" t="s">
        <v>237</v>
      </c>
      <c r="P52" s="85" t="s">
        <v>240</v>
      </c>
      <c r="Q52" s="119">
        <v>0</v>
      </c>
      <c r="R52" s="119">
        <v>0</v>
      </c>
      <c r="S52" s="119"/>
      <c r="T52" s="31">
        <v>0</v>
      </c>
      <c r="U52" s="31">
        <v>0</v>
      </c>
      <c r="V52" s="31"/>
      <c r="W52" s="31"/>
      <c r="X52" s="31"/>
      <c r="Y52" s="31"/>
      <c r="Z52" s="31"/>
      <c r="AA52" s="28"/>
      <c r="AB52" s="28"/>
      <c r="AC52" s="28"/>
      <c r="AD52" s="192"/>
      <c r="AE52" s="192"/>
      <c r="AF52" s="192"/>
    </row>
    <row r="53" spans="1:32" ht="24" customHeight="1">
      <c r="A53" s="589" t="s">
        <v>241</v>
      </c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122" t="s">
        <v>144</v>
      </c>
      <c r="N53" s="124" t="s">
        <v>205</v>
      </c>
      <c r="O53" s="122" t="s">
        <v>48</v>
      </c>
      <c r="P53" s="122" t="s">
        <v>96</v>
      </c>
      <c r="Q53" s="37">
        <f>T53+W53+AA53</f>
        <v>124500</v>
      </c>
      <c r="R53" s="37">
        <f>U53</f>
        <v>124500</v>
      </c>
      <c r="S53" s="37"/>
      <c r="T53" s="37">
        <f>T54+T55+T57+T58+T59+T60</f>
        <v>124500</v>
      </c>
      <c r="U53" s="37">
        <f>U54+U57+U58+U59+U55</f>
        <v>124500</v>
      </c>
      <c r="V53" s="37"/>
      <c r="W53" s="37"/>
      <c r="X53" s="37"/>
      <c r="Y53" s="37"/>
      <c r="Z53" s="37"/>
      <c r="AA53" s="37"/>
      <c r="AB53" s="37"/>
      <c r="AC53" s="37"/>
      <c r="AD53" s="192"/>
      <c r="AE53" s="192"/>
      <c r="AF53" s="192"/>
    </row>
    <row r="54" spans="1:32" ht="33" customHeight="1">
      <c r="A54" s="563" t="s">
        <v>200</v>
      </c>
      <c r="B54" s="563"/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85" t="s">
        <v>201</v>
      </c>
      <c r="N54" s="125" t="s">
        <v>205</v>
      </c>
      <c r="O54" s="85" t="s">
        <v>202</v>
      </c>
      <c r="P54" s="85" t="s">
        <v>94</v>
      </c>
      <c r="Q54" s="140">
        <f>T54</f>
        <v>110000</v>
      </c>
      <c r="R54" s="31">
        <f>U54</f>
        <v>110000</v>
      </c>
      <c r="S54" s="140"/>
      <c r="T54" s="31">
        <v>110000</v>
      </c>
      <c r="U54" s="31">
        <v>110000</v>
      </c>
      <c r="V54" s="31"/>
      <c r="W54" s="37"/>
      <c r="X54" s="37"/>
      <c r="Y54" s="37"/>
      <c r="Z54" s="37"/>
      <c r="AA54" s="37"/>
      <c r="AB54" s="37"/>
      <c r="AC54" s="37"/>
      <c r="AD54" s="192"/>
      <c r="AE54" s="192"/>
      <c r="AF54" s="192"/>
    </row>
    <row r="55" spans="1:32" ht="31.5" customHeight="1">
      <c r="A55" s="563" t="s">
        <v>196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85" t="s">
        <v>195</v>
      </c>
      <c r="N55" s="85" t="s">
        <v>205</v>
      </c>
      <c r="O55" s="85" t="s">
        <v>147</v>
      </c>
      <c r="P55" s="85" t="s">
        <v>94</v>
      </c>
      <c r="Q55" s="141">
        <f>T55+W55+AA55</f>
        <v>8500</v>
      </c>
      <c r="R55" s="31">
        <v>8500</v>
      </c>
      <c r="S55" s="141"/>
      <c r="T55" s="31">
        <v>8500</v>
      </c>
      <c r="U55" s="31">
        <v>8500</v>
      </c>
      <c r="V55" s="31"/>
      <c r="W55" s="31"/>
      <c r="X55" s="31"/>
      <c r="Y55" s="31"/>
      <c r="Z55" s="31"/>
      <c r="AA55" s="28"/>
      <c r="AB55" s="28"/>
      <c r="AC55" s="28"/>
      <c r="AD55" s="192"/>
      <c r="AE55" s="192"/>
      <c r="AF55" s="192"/>
    </row>
    <row r="56" spans="1:32" ht="35.25" customHeight="1">
      <c r="A56" s="563" t="s">
        <v>242</v>
      </c>
      <c r="B56" s="608"/>
      <c r="C56" s="608"/>
      <c r="D56" s="608"/>
      <c r="E56" s="608"/>
      <c r="F56" s="608"/>
      <c r="G56" s="608"/>
      <c r="H56" s="608"/>
      <c r="I56" s="608"/>
      <c r="J56" s="608"/>
      <c r="K56" s="608"/>
      <c r="L56" s="608"/>
      <c r="M56" s="85" t="s">
        <v>249</v>
      </c>
      <c r="N56" s="85" t="s">
        <v>205</v>
      </c>
      <c r="O56" s="85" t="s">
        <v>48</v>
      </c>
      <c r="P56" s="122" t="s">
        <v>6</v>
      </c>
      <c r="Q56" s="141">
        <f>T56</f>
        <v>0</v>
      </c>
      <c r="R56" s="31">
        <v>0</v>
      </c>
      <c r="S56" s="141"/>
      <c r="T56" s="31">
        <v>0</v>
      </c>
      <c r="U56" s="31">
        <v>0</v>
      </c>
      <c r="V56" s="31"/>
      <c r="W56" s="31"/>
      <c r="X56" s="31"/>
      <c r="Y56" s="31"/>
      <c r="Z56" s="31"/>
      <c r="AA56" s="28"/>
      <c r="AB56" s="28"/>
      <c r="AC56" s="28"/>
      <c r="AD56" s="192"/>
      <c r="AE56" s="192"/>
      <c r="AF56" s="192"/>
    </row>
    <row r="57" spans="1:32" ht="22.5" customHeight="1">
      <c r="A57" s="563" t="s">
        <v>203</v>
      </c>
      <c r="B57" s="608"/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85" t="s">
        <v>204</v>
      </c>
      <c r="N57" s="85" t="s">
        <v>205</v>
      </c>
      <c r="O57" s="85" t="s">
        <v>49</v>
      </c>
      <c r="P57" s="85" t="s">
        <v>94</v>
      </c>
      <c r="Q57" s="141">
        <f>T57+W57+AA57+AD57</f>
        <v>5000</v>
      </c>
      <c r="R57" s="31">
        <v>5000</v>
      </c>
      <c r="S57" s="141"/>
      <c r="T57" s="31">
        <v>5000</v>
      </c>
      <c r="U57" s="31">
        <v>5000</v>
      </c>
      <c r="V57" s="31"/>
      <c r="W57" s="31"/>
      <c r="X57" s="31"/>
      <c r="Y57" s="31"/>
      <c r="Z57" s="31"/>
      <c r="AA57" s="28"/>
      <c r="AB57" s="28"/>
      <c r="AC57" s="28"/>
      <c r="AD57" s="192"/>
      <c r="AE57" s="192"/>
      <c r="AF57" s="192"/>
    </row>
    <row r="58" spans="1:32" ht="39" customHeight="1">
      <c r="A58" s="563" t="s">
        <v>243</v>
      </c>
      <c r="B58" s="608"/>
      <c r="C58" s="608"/>
      <c r="D58" s="608"/>
      <c r="E58" s="608"/>
      <c r="F58" s="608"/>
      <c r="G58" s="608"/>
      <c r="H58" s="608"/>
      <c r="I58" s="608"/>
      <c r="J58" s="608"/>
      <c r="K58" s="608"/>
      <c r="L58" s="608"/>
      <c r="M58" s="85" t="s">
        <v>204</v>
      </c>
      <c r="N58" s="85" t="s">
        <v>205</v>
      </c>
      <c r="O58" s="85" t="s">
        <v>49</v>
      </c>
      <c r="P58" s="85" t="s">
        <v>244</v>
      </c>
      <c r="Q58" s="141">
        <f>T58+W58+AA58+AD58</f>
        <v>500</v>
      </c>
      <c r="R58" s="31">
        <f>U58</f>
        <v>500</v>
      </c>
      <c r="S58" s="141"/>
      <c r="T58" s="31">
        <v>500</v>
      </c>
      <c r="U58" s="31">
        <v>500</v>
      </c>
      <c r="V58" s="31"/>
      <c r="W58" s="31"/>
      <c r="X58" s="31"/>
      <c r="Y58" s="31"/>
      <c r="Z58" s="31"/>
      <c r="AA58" s="28"/>
      <c r="AB58" s="28"/>
      <c r="AC58" s="28"/>
      <c r="AD58" s="192"/>
      <c r="AE58" s="192"/>
      <c r="AF58" s="192"/>
    </row>
    <row r="59" spans="1:32" ht="32.25" customHeight="1">
      <c r="A59" s="563" t="s">
        <v>245</v>
      </c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85" t="s">
        <v>204</v>
      </c>
      <c r="N59" s="85" t="s">
        <v>205</v>
      </c>
      <c r="O59" s="85" t="s">
        <v>49</v>
      </c>
      <c r="P59" s="85" t="s">
        <v>246</v>
      </c>
      <c r="Q59" s="141">
        <f>T59+W59+AA59+AD59</f>
        <v>500</v>
      </c>
      <c r="R59" s="31">
        <f>U59</f>
        <v>500</v>
      </c>
      <c r="S59" s="141"/>
      <c r="T59" s="31">
        <v>500</v>
      </c>
      <c r="U59" s="31">
        <v>500</v>
      </c>
      <c r="V59" s="31"/>
      <c r="W59" s="31"/>
      <c r="X59" s="31"/>
      <c r="Y59" s="31"/>
      <c r="Z59" s="31"/>
      <c r="AA59" s="28"/>
      <c r="AB59" s="28"/>
      <c r="AC59" s="28"/>
      <c r="AD59" s="192"/>
      <c r="AE59" s="192"/>
      <c r="AF59" s="192"/>
    </row>
    <row r="60" spans="1:32" ht="29.25" customHeight="1">
      <c r="A60" s="563" t="s">
        <v>247</v>
      </c>
      <c r="B60" s="608"/>
      <c r="C60" s="608"/>
      <c r="D60" s="608"/>
      <c r="E60" s="608"/>
      <c r="F60" s="608"/>
      <c r="G60" s="608"/>
      <c r="H60" s="608"/>
      <c r="I60" s="608"/>
      <c r="J60" s="608"/>
      <c r="K60" s="608"/>
      <c r="L60" s="608"/>
      <c r="M60" s="85" t="s">
        <v>204</v>
      </c>
      <c r="N60" s="85" t="s">
        <v>205</v>
      </c>
      <c r="O60" s="85" t="s">
        <v>49</v>
      </c>
      <c r="P60" s="85" t="s">
        <v>248</v>
      </c>
      <c r="Q60" s="141">
        <f>T60+W60+AA60+AD60</f>
        <v>0</v>
      </c>
      <c r="R60" s="31">
        <v>0</v>
      </c>
      <c r="S60" s="141"/>
      <c r="T60" s="31">
        <v>0</v>
      </c>
      <c r="U60" s="31">
        <v>0</v>
      </c>
      <c r="V60" s="31"/>
      <c r="W60" s="31"/>
      <c r="X60" s="31"/>
      <c r="Y60" s="31"/>
      <c r="Z60" s="31"/>
      <c r="AA60" s="28"/>
      <c r="AB60" s="28"/>
      <c r="AC60" s="28"/>
      <c r="AD60" s="192"/>
      <c r="AE60" s="192"/>
      <c r="AF60" s="192"/>
    </row>
    <row r="61" spans="1:32" ht="25.5" customHeight="1">
      <c r="A61" s="599" t="s">
        <v>197</v>
      </c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122" t="s">
        <v>146</v>
      </c>
      <c r="N61" s="122" t="s">
        <v>6</v>
      </c>
      <c r="O61" s="122" t="s">
        <v>6</v>
      </c>
      <c r="P61" s="122" t="s">
        <v>6</v>
      </c>
      <c r="Q61" s="37">
        <f>T61+AD61+AA61</f>
        <v>3114900</v>
      </c>
      <c r="R61" s="37">
        <f>U61+AE61+AB61</f>
        <v>3114900</v>
      </c>
      <c r="S61" s="37"/>
      <c r="T61" s="37">
        <f>T62+T67</f>
        <v>2064600</v>
      </c>
      <c r="U61" s="37">
        <f>U62+U67</f>
        <v>2064600</v>
      </c>
      <c r="V61" s="37"/>
      <c r="W61" s="37"/>
      <c r="X61" s="37"/>
      <c r="Y61" s="37"/>
      <c r="Z61" s="37"/>
      <c r="AA61" s="37">
        <f>AA88</f>
        <v>551300</v>
      </c>
      <c r="AB61" s="37">
        <f>AB88</f>
        <v>551300</v>
      </c>
      <c r="AC61" s="37"/>
      <c r="AD61" s="205">
        <f>AD67</f>
        <v>499000</v>
      </c>
      <c r="AE61" s="205">
        <f>AE67</f>
        <v>499000</v>
      </c>
      <c r="AF61" s="192"/>
    </row>
    <row r="62" spans="1:32" ht="42" customHeight="1">
      <c r="A62" s="613" t="s">
        <v>253</v>
      </c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124" t="s">
        <v>250</v>
      </c>
      <c r="N62" s="124"/>
      <c r="O62" s="124" t="s">
        <v>199</v>
      </c>
      <c r="P62" s="122" t="s">
        <v>6</v>
      </c>
      <c r="Q62" s="104">
        <v>0</v>
      </c>
      <c r="R62" s="104">
        <f>U62</f>
        <v>0</v>
      </c>
      <c r="S62" s="104"/>
      <c r="T62" s="104">
        <v>0</v>
      </c>
      <c r="U62" s="104">
        <v>0</v>
      </c>
      <c r="V62" s="104"/>
      <c r="W62" s="104"/>
      <c r="X62" s="104"/>
      <c r="Y62" s="104"/>
      <c r="Z62" s="104"/>
      <c r="AA62" s="138"/>
      <c r="AB62" s="138"/>
      <c r="AC62" s="138"/>
      <c r="AD62" s="192"/>
      <c r="AE62" s="192"/>
      <c r="AF62" s="192"/>
    </row>
    <row r="63" spans="1:32" ht="30" customHeight="1">
      <c r="A63" s="603" t="s">
        <v>15</v>
      </c>
      <c r="B63" s="615"/>
      <c r="C63" s="615"/>
      <c r="D63" s="615"/>
      <c r="E63" s="615"/>
      <c r="F63" s="615"/>
      <c r="G63" s="615"/>
      <c r="H63" s="615"/>
      <c r="I63" s="615"/>
      <c r="J63" s="615"/>
      <c r="K63" s="615"/>
      <c r="L63" s="615"/>
      <c r="M63" s="125" t="s">
        <v>251</v>
      </c>
      <c r="N63" s="125"/>
      <c r="O63" s="125" t="s">
        <v>252</v>
      </c>
      <c r="P63" s="125" t="s">
        <v>16</v>
      </c>
      <c r="Q63" s="119">
        <v>0</v>
      </c>
      <c r="R63" s="119">
        <f>U63</f>
        <v>0</v>
      </c>
      <c r="S63" s="119"/>
      <c r="T63" s="119">
        <v>0</v>
      </c>
      <c r="U63" s="119">
        <v>0</v>
      </c>
      <c r="V63" s="119"/>
      <c r="W63" s="104"/>
      <c r="X63" s="104"/>
      <c r="Y63" s="104"/>
      <c r="Z63" s="104"/>
      <c r="AA63" s="138"/>
      <c r="AB63" s="138"/>
      <c r="AC63" s="138"/>
      <c r="AD63" s="192"/>
      <c r="AE63" s="192"/>
      <c r="AF63" s="192"/>
    </row>
    <row r="64" spans="1:32" ht="21" customHeight="1">
      <c r="A64" s="603" t="s">
        <v>101</v>
      </c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125" t="s">
        <v>251</v>
      </c>
      <c r="N64" s="125"/>
      <c r="O64" s="125" t="s">
        <v>252</v>
      </c>
      <c r="P64" s="125" t="s">
        <v>84</v>
      </c>
      <c r="Q64" s="119">
        <v>0</v>
      </c>
      <c r="R64" s="119">
        <f>U64</f>
        <v>0</v>
      </c>
      <c r="S64" s="119"/>
      <c r="T64" s="119">
        <v>0</v>
      </c>
      <c r="U64" s="119">
        <v>0</v>
      </c>
      <c r="V64" s="119"/>
      <c r="W64" s="104"/>
      <c r="X64" s="104"/>
      <c r="Y64" s="104"/>
      <c r="Z64" s="104"/>
      <c r="AA64" s="138"/>
      <c r="AB64" s="138"/>
      <c r="AC64" s="138"/>
      <c r="AD64" s="192"/>
      <c r="AE64" s="192"/>
      <c r="AF64" s="192"/>
    </row>
    <row r="65" spans="1:32" ht="18.75" customHeight="1">
      <c r="A65" s="603" t="s">
        <v>292</v>
      </c>
      <c r="B65" s="615"/>
      <c r="C65" s="615"/>
      <c r="D65" s="615"/>
      <c r="E65" s="615"/>
      <c r="F65" s="615"/>
      <c r="G65" s="615"/>
      <c r="H65" s="615"/>
      <c r="I65" s="615"/>
      <c r="J65" s="615"/>
      <c r="K65" s="615"/>
      <c r="L65" s="615"/>
      <c r="M65" s="125" t="s">
        <v>251</v>
      </c>
      <c r="N65" s="125"/>
      <c r="O65" s="125" t="s">
        <v>252</v>
      </c>
      <c r="P65" s="125" t="s">
        <v>254</v>
      </c>
      <c r="Q65" s="119">
        <v>0</v>
      </c>
      <c r="R65" s="119">
        <f>U65</f>
        <v>0</v>
      </c>
      <c r="S65" s="119"/>
      <c r="T65" s="119">
        <v>0</v>
      </c>
      <c r="U65" s="119">
        <v>0</v>
      </c>
      <c r="V65" s="119"/>
      <c r="W65" s="104"/>
      <c r="X65" s="104"/>
      <c r="Y65" s="104"/>
      <c r="Z65" s="104"/>
      <c r="AA65" s="138"/>
      <c r="AB65" s="138"/>
      <c r="AC65" s="138"/>
      <c r="AD65" s="192"/>
      <c r="AE65" s="192"/>
      <c r="AF65" s="192"/>
    </row>
    <row r="66" spans="1:32" ht="42" customHeight="1" hidden="1">
      <c r="A66" s="613" t="s">
        <v>255</v>
      </c>
      <c r="B66" s="614"/>
      <c r="C66" s="614"/>
      <c r="D66" s="614"/>
      <c r="E66" s="614"/>
      <c r="F66" s="614"/>
      <c r="G66" s="614"/>
      <c r="H66" s="614"/>
      <c r="I66" s="614"/>
      <c r="J66" s="614"/>
      <c r="K66" s="614"/>
      <c r="L66" s="614"/>
      <c r="M66" s="124" t="s">
        <v>198</v>
      </c>
      <c r="N66" s="124"/>
      <c r="O66" s="124" t="s">
        <v>199</v>
      </c>
      <c r="P66" s="122" t="s">
        <v>6</v>
      </c>
      <c r="Q66" s="104" t="e">
        <f>T66+W66+AA66+AD66</f>
        <v>#REF!</v>
      </c>
      <c r="R66" s="104"/>
      <c r="S66" s="104"/>
      <c r="T66" s="104" t="e">
        <f>T68+T69+T70+#REF!+T86+T87+T88+T92+T93+T94+T95+T96+T97+T98</f>
        <v>#REF!</v>
      </c>
      <c r="U66" s="104"/>
      <c r="V66" s="104"/>
      <c r="W66" s="104"/>
      <c r="X66" s="104"/>
      <c r="Y66" s="104"/>
      <c r="Z66" s="104"/>
      <c r="AA66" s="138"/>
      <c r="AB66" s="138"/>
      <c r="AC66" s="138"/>
      <c r="AD66" s="192"/>
      <c r="AE66" s="192"/>
      <c r="AF66" s="192"/>
    </row>
    <row r="67" spans="1:32" ht="28.5" customHeight="1">
      <c r="A67" s="643" t="s">
        <v>255</v>
      </c>
      <c r="B67" s="681"/>
      <c r="C67" s="681"/>
      <c r="D67" s="681"/>
      <c r="E67" s="681"/>
      <c r="F67" s="681"/>
      <c r="G67" s="681"/>
      <c r="H67" s="682"/>
      <c r="I67" s="148"/>
      <c r="J67" s="148"/>
      <c r="K67" s="148"/>
      <c r="L67" s="148"/>
      <c r="M67" s="124" t="s">
        <v>198</v>
      </c>
      <c r="N67" s="124"/>
      <c r="O67" s="124" t="s">
        <v>199</v>
      </c>
      <c r="P67" s="122" t="s">
        <v>6</v>
      </c>
      <c r="Q67" s="104">
        <f>T67+AD67+AA67</f>
        <v>3114900</v>
      </c>
      <c r="R67" s="104">
        <f>U67+AE67+AB67</f>
        <v>3114900</v>
      </c>
      <c r="S67" s="104"/>
      <c r="T67" s="104">
        <f>T68+T69+T87+T70+T75+T86+T88+T92+T93+T94+T95+T96+T97+Y62</f>
        <v>2064600</v>
      </c>
      <c r="U67" s="104">
        <f>U68+U69+U70+U75+U86+U88+U92+U93+U94+U95+U96+U97+U87</f>
        <v>2064600</v>
      </c>
      <c r="V67" s="119"/>
      <c r="W67" s="104"/>
      <c r="X67" s="104"/>
      <c r="Y67" s="104"/>
      <c r="Z67" s="104"/>
      <c r="AA67" s="138">
        <f>AA61</f>
        <v>551300</v>
      </c>
      <c r="AB67" s="138">
        <f>AB61</f>
        <v>551300</v>
      </c>
      <c r="AC67" s="138"/>
      <c r="AD67" s="205">
        <f>AD75+AD86+AD88+AD94+AD95+AD96+AD97+AD92+AD93</f>
        <v>499000</v>
      </c>
      <c r="AE67" s="205">
        <f>AE75+AE86+AE88+AE94+AE95+AE96+AE97+AE92+AE93</f>
        <v>499000</v>
      </c>
      <c r="AF67" s="192"/>
    </row>
    <row r="68" spans="1:32" ht="24" customHeight="1">
      <c r="A68" s="609" t="s">
        <v>256</v>
      </c>
      <c r="B68" s="610"/>
      <c r="C68" s="610"/>
      <c r="D68" s="610"/>
      <c r="E68" s="610"/>
      <c r="F68" s="610"/>
      <c r="G68" s="610"/>
      <c r="H68" s="610"/>
      <c r="I68" s="610"/>
      <c r="J68" s="610"/>
      <c r="K68" s="610"/>
      <c r="L68" s="611"/>
      <c r="M68" s="125" t="s">
        <v>145</v>
      </c>
      <c r="N68" s="125" t="s">
        <v>205</v>
      </c>
      <c r="O68" s="125" t="s">
        <v>30</v>
      </c>
      <c r="P68" s="125" t="s">
        <v>257</v>
      </c>
      <c r="Q68" s="119">
        <f>T68+W68+AA68+AD68</f>
        <v>37000</v>
      </c>
      <c r="R68" s="119">
        <f>U68</f>
        <v>37000</v>
      </c>
      <c r="S68" s="119"/>
      <c r="T68" s="119">
        <v>37000</v>
      </c>
      <c r="U68" s="119">
        <v>37000</v>
      </c>
      <c r="V68" s="119"/>
      <c r="W68" s="104"/>
      <c r="X68" s="104"/>
      <c r="Y68" s="104"/>
      <c r="Z68" s="104"/>
      <c r="AA68" s="138"/>
      <c r="AB68" s="138"/>
      <c r="AC68" s="138"/>
      <c r="AD68" s="192"/>
      <c r="AE68" s="192"/>
      <c r="AF68" s="192"/>
    </row>
    <row r="69" spans="1:32" ht="31.5" customHeight="1">
      <c r="A69" s="609" t="s">
        <v>227</v>
      </c>
      <c r="B69" s="610"/>
      <c r="C69" s="610"/>
      <c r="D69" s="610"/>
      <c r="E69" s="610"/>
      <c r="F69" s="610"/>
      <c r="G69" s="610"/>
      <c r="H69" s="610"/>
      <c r="I69" s="610"/>
      <c r="J69" s="610"/>
      <c r="K69" s="610"/>
      <c r="L69" s="611"/>
      <c r="M69" s="125" t="s">
        <v>145</v>
      </c>
      <c r="N69" s="125" t="s">
        <v>205</v>
      </c>
      <c r="O69" s="125" t="s">
        <v>30</v>
      </c>
      <c r="P69" s="125" t="s">
        <v>9</v>
      </c>
      <c r="Q69" s="119">
        <f>T69+W69+AA69</f>
        <v>1000</v>
      </c>
      <c r="R69" s="119">
        <f>U69</f>
        <v>1000</v>
      </c>
      <c r="S69" s="119"/>
      <c r="T69" s="119">
        <v>1000</v>
      </c>
      <c r="U69" s="119">
        <v>1000</v>
      </c>
      <c r="V69" s="119"/>
      <c r="W69" s="104"/>
      <c r="X69" s="104"/>
      <c r="Y69" s="104"/>
      <c r="Z69" s="104"/>
      <c r="AA69" s="138"/>
      <c r="AB69" s="138"/>
      <c r="AC69" s="138"/>
      <c r="AD69" s="192"/>
      <c r="AE69" s="192"/>
      <c r="AF69" s="192"/>
    </row>
    <row r="70" spans="1:32" ht="23.25" customHeight="1">
      <c r="A70" s="602" t="s">
        <v>258</v>
      </c>
      <c r="B70" s="490"/>
      <c r="C70" s="490"/>
      <c r="D70" s="490"/>
      <c r="E70" s="490"/>
      <c r="F70" s="490"/>
      <c r="G70" s="490"/>
      <c r="H70" s="490"/>
      <c r="I70" s="490"/>
      <c r="J70" s="490"/>
      <c r="K70" s="490"/>
      <c r="L70" s="612"/>
      <c r="M70" s="125" t="s">
        <v>145</v>
      </c>
      <c r="N70" s="125" t="s">
        <v>205</v>
      </c>
      <c r="O70" s="85" t="s">
        <v>30</v>
      </c>
      <c r="P70" s="85" t="s">
        <v>76</v>
      </c>
      <c r="Q70" s="31">
        <f>T70</f>
        <v>1084600</v>
      </c>
      <c r="R70" s="31">
        <f>U70</f>
        <v>1084600</v>
      </c>
      <c r="S70" s="31"/>
      <c r="T70" s="31">
        <f>T71+T73+T74</f>
        <v>1084600</v>
      </c>
      <c r="U70" s="31">
        <f>U71+U73+U74</f>
        <v>1084600</v>
      </c>
      <c r="V70" s="31"/>
      <c r="W70" s="37"/>
      <c r="X70" s="37"/>
      <c r="Y70" s="37"/>
      <c r="Z70" s="37"/>
      <c r="AA70" s="37"/>
      <c r="AB70" s="37"/>
      <c r="AC70" s="37"/>
      <c r="AD70" s="192"/>
      <c r="AE70" s="192"/>
      <c r="AF70" s="192"/>
    </row>
    <row r="71" spans="1:32" ht="18.75" customHeight="1">
      <c r="A71" s="602" t="s">
        <v>10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612"/>
      <c r="M71" s="85" t="s">
        <v>145</v>
      </c>
      <c r="N71" s="85" t="s">
        <v>205</v>
      </c>
      <c r="O71" s="85" t="s">
        <v>426</v>
      </c>
      <c r="P71" s="85" t="s">
        <v>11</v>
      </c>
      <c r="Q71" s="31">
        <f>T71+W71+AA71</f>
        <v>487000</v>
      </c>
      <c r="R71" s="31">
        <f>U71</f>
        <v>487000</v>
      </c>
      <c r="S71" s="31"/>
      <c r="T71" s="31">
        <v>487000</v>
      </c>
      <c r="U71" s="31">
        <v>487000</v>
      </c>
      <c r="V71" s="31"/>
      <c r="W71" s="31"/>
      <c r="X71" s="31"/>
      <c r="Y71" s="31"/>
      <c r="Z71" s="31"/>
      <c r="AA71" s="28"/>
      <c r="AB71" s="28"/>
      <c r="AC71" s="28"/>
      <c r="AD71" s="192"/>
      <c r="AE71" s="192"/>
      <c r="AF71" s="192"/>
    </row>
    <row r="72" spans="1:32" ht="21" customHeight="1">
      <c r="A72" s="602" t="s">
        <v>12</v>
      </c>
      <c r="B72" s="490"/>
      <c r="C72" s="490"/>
      <c r="D72" s="490"/>
      <c r="E72" s="490"/>
      <c r="F72" s="490"/>
      <c r="G72" s="490"/>
      <c r="H72" s="490"/>
      <c r="I72" s="490"/>
      <c r="J72" s="490"/>
      <c r="K72" s="490"/>
      <c r="L72" s="612"/>
      <c r="M72" s="85" t="s">
        <v>145</v>
      </c>
      <c r="N72" s="85" t="s">
        <v>205</v>
      </c>
      <c r="O72" s="85" t="s">
        <v>30</v>
      </c>
      <c r="P72" s="85" t="s">
        <v>13</v>
      </c>
      <c r="Q72" s="31">
        <f>T72+W72+AA72</f>
        <v>0</v>
      </c>
      <c r="R72" s="31">
        <v>0</v>
      </c>
      <c r="S72" s="31"/>
      <c r="T72" s="31">
        <v>0</v>
      </c>
      <c r="U72" s="31">
        <v>0</v>
      </c>
      <c r="V72" s="31"/>
      <c r="W72" s="31"/>
      <c r="X72" s="31"/>
      <c r="Y72" s="31"/>
      <c r="Z72" s="31"/>
      <c r="AA72" s="28"/>
      <c r="AB72" s="28"/>
      <c r="AC72" s="28"/>
      <c r="AD72" s="192"/>
      <c r="AE72" s="192"/>
      <c r="AF72" s="192"/>
    </row>
    <row r="73" spans="1:32" ht="21.75" customHeight="1">
      <c r="A73" s="602" t="s">
        <v>294</v>
      </c>
      <c r="B73" s="490"/>
      <c r="C73" s="490"/>
      <c r="D73" s="490"/>
      <c r="E73" s="490"/>
      <c r="F73" s="490"/>
      <c r="G73" s="490"/>
      <c r="H73" s="490"/>
      <c r="I73" s="490"/>
      <c r="J73" s="490"/>
      <c r="K73" s="490"/>
      <c r="L73" s="612"/>
      <c r="M73" s="85" t="s">
        <v>145</v>
      </c>
      <c r="N73" s="85" t="s">
        <v>205</v>
      </c>
      <c r="O73" s="85" t="s">
        <v>30</v>
      </c>
      <c r="P73" s="85" t="s">
        <v>259</v>
      </c>
      <c r="Q73" s="31">
        <f>T73+W73+AA73</f>
        <v>98600</v>
      </c>
      <c r="R73" s="31">
        <f>U73</f>
        <v>98600</v>
      </c>
      <c r="S73" s="31"/>
      <c r="T73" s="31">
        <v>98600</v>
      </c>
      <c r="U73" s="31">
        <v>98600</v>
      </c>
      <c r="V73" s="31"/>
      <c r="W73" s="31"/>
      <c r="X73" s="31"/>
      <c r="Y73" s="31"/>
      <c r="Z73" s="31"/>
      <c r="AA73" s="28"/>
      <c r="AB73" s="28"/>
      <c r="AC73" s="28"/>
      <c r="AD73" s="192"/>
      <c r="AE73" s="192"/>
      <c r="AF73" s="192"/>
    </row>
    <row r="74" spans="1:32" ht="19.5" customHeight="1">
      <c r="A74" s="602" t="s">
        <v>260</v>
      </c>
      <c r="B74" s="490"/>
      <c r="C74" s="490"/>
      <c r="D74" s="490"/>
      <c r="E74" s="490"/>
      <c r="F74" s="490"/>
      <c r="G74" s="490"/>
      <c r="H74" s="490"/>
      <c r="I74" s="490"/>
      <c r="J74" s="490"/>
      <c r="K74" s="490"/>
      <c r="L74" s="612"/>
      <c r="M74" s="85" t="s">
        <v>145</v>
      </c>
      <c r="N74" s="125" t="s">
        <v>205</v>
      </c>
      <c r="O74" s="85" t="s">
        <v>426</v>
      </c>
      <c r="P74" s="85" t="s">
        <v>261</v>
      </c>
      <c r="Q74" s="31">
        <f>T74+W74+AA74+AD74</f>
        <v>499000</v>
      </c>
      <c r="R74" s="31">
        <f>U74</f>
        <v>499000</v>
      </c>
      <c r="S74" s="31"/>
      <c r="T74" s="31">
        <v>499000</v>
      </c>
      <c r="U74" s="31">
        <v>499000</v>
      </c>
      <c r="V74" s="31"/>
      <c r="W74" s="31"/>
      <c r="X74" s="31"/>
      <c r="Y74" s="31"/>
      <c r="Z74" s="31"/>
      <c r="AA74" s="28"/>
      <c r="AB74" s="28"/>
      <c r="AC74" s="28"/>
      <c r="AD74" s="192"/>
      <c r="AE74" s="192"/>
      <c r="AF74" s="192"/>
    </row>
    <row r="75" spans="1:35" ht="29.25" customHeight="1">
      <c r="A75" s="602" t="s">
        <v>296</v>
      </c>
      <c r="B75" s="490"/>
      <c r="C75" s="490"/>
      <c r="D75" s="490"/>
      <c r="E75" s="490"/>
      <c r="F75" s="490"/>
      <c r="G75" s="490"/>
      <c r="H75" s="490"/>
      <c r="I75" s="490"/>
      <c r="J75" s="490"/>
      <c r="K75" s="490"/>
      <c r="L75" s="612"/>
      <c r="M75" s="85" t="s">
        <v>145</v>
      </c>
      <c r="N75" s="125" t="s">
        <v>205</v>
      </c>
      <c r="O75" s="85" t="s">
        <v>30</v>
      </c>
      <c r="P75" s="85" t="s">
        <v>77</v>
      </c>
      <c r="Q75" s="31">
        <f>T75+AD75</f>
        <v>53000</v>
      </c>
      <c r="R75" s="31">
        <f>U75+AE75</f>
        <v>53000</v>
      </c>
      <c r="S75" s="31"/>
      <c r="T75" s="31">
        <f>T76+T79+T85+T80</f>
        <v>26000</v>
      </c>
      <c r="U75" s="31">
        <f>U76+U79+U80+U85</f>
        <v>26000</v>
      </c>
      <c r="V75" s="37"/>
      <c r="W75" s="37"/>
      <c r="X75" s="37"/>
      <c r="Y75" s="37"/>
      <c r="Z75" s="37"/>
      <c r="AA75" s="37"/>
      <c r="AB75" s="37"/>
      <c r="AC75" s="37"/>
      <c r="AD75" s="192">
        <f>AD79+AD80+AD85</f>
        <v>27000</v>
      </c>
      <c r="AE75" s="192">
        <f>AE76+AE79+AE80+AE85</f>
        <v>27000</v>
      </c>
      <c r="AF75" s="192"/>
      <c r="AI75" s="40"/>
    </row>
    <row r="76" spans="1:32" ht="15" customHeight="1">
      <c r="A76" s="602" t="s">
        <v>50</v>
      </c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612"/>
      <c r="M76" s="85" t="s">
        <v>145</v>
      </c>
      <c r="N76" s="85" t="s">
        <v>205</v>
      </c>
      <c r="O76" s="85" t="s">
        <v>30</v>
      </c>
      <c r="P76" s="85" t="s">
        <v>14</v>
      </c>
      <c r="Q76" s="31">
        <f>T76+W76+AA76+AD76</f>
        <v>10000</v>
      </c>
      <c r="R76" s="31">
        <f>U76+AE76</f>
        <v>10000</v>
      </c>
      <c r="S76" s="31"/>
      <c r="T76" s="31">
        <v>10000</v>
      </c>
      <c r="U76" s="31">
        <v>10000</v>
      </c>
      <c r="V76" s="31"/>
      <c r="W76" s="31"/>
      <c r="X76" s="31"/>
      <c r="Y76" s="31"/>
      <c r="Z76" s="31"/>
      <c r="AA76" s="28"/>
      <c r="AB76" s="28"/>
      <c r="AC76" s="28"/>
      <c r="AD76" s="192"/>
      <c r="AE76" s="192"/>
      <c r="AF76" s="192"/>
    </row>
    <row r="77" spans="1:32" ht="33" customHeight="1" hidden="1">
      <c r="A77" s="602" t="s">
        <v>17</v>
      </c>
      <c r="B77" s="490"/>
      <c r="C77" s="490"/>
      <c r="D77" s="490"/>
      <c r="E77" s="490"/>
      <c r="F77" s="490"/>
      <c r="G77" s="490"/>
      <c r="H77" s="490"/>
      <c r="I77" s="490"/>
      <c r="J77" s="490"/>
      <c r="K77" s="490"/>
      <c r="L77" s="612"/>
      <c r="M77" s="85" t="s">
        <v>145</v>
      </c>
      <c r="N77" s="85" t="s">
        <v>205</v>
      </c>
      <c r="O77" s="85" t="s">
        <v>30</v>
      </c>
      <c r="P77" s="85" t="s">
        <v>18</v>
      </c>
      <c r="Q77" s="31">
        <f aca="true" t="shared" si="0" ref="Q77:Q84">T77+W77+AA77</f>
        <v>0</v>
      </c>
      <c r="R77" s="31"/>
      <c r="S77" s="31"/>
      <c r="T77" s="31">
        <v>0</v>
      </c>
      <c r="U77" s="31"/>
      <c r="V77" s="31"/>
      <c r="W77" s="31"/>
      <c r="X77" s="31"/>
      <c r="Y77" s="31"/>
      <c r="Z77" s="31"/>
      <c r="AA77" s="28"/>
      <c r="AB77" s="28"/>
      <c r="AC77" s="28"/>
      <c r="AD77" s="192"/>
      <c r="AE77" s="192"/>
      <c r="AF77" s="192"/>
    </row>
    <row r="78" spans="1:32" ht="61.5" customHeight="1" hidden="1">
      <c r="A78" s="619" t="s">
        <v>19</v>
      </c>
      <c r="B78" s="620"/>
      <c r="C78" s="620"/>
      <c r="D78" s="620"/>
      <c r="E78" s="620"/>
      <c r="F78" s="620"/>
      <c r="G78" s="620"/>
      <c r="H78" s="620"/>
      <c r="I78" s="620"/>
      <c r="J78" s="620"/>
      <c r="K78" s="620"/>
      <c r="L78" s="621"/>
      <c r="M78" s="146"/>
      <c r="N78" s="146" t="s">
        <v>205</v>
      </c>
      <c r="O78" s="146" t="s">
        <v>30</v>
      </c>
      <c r="P78" s="146" t="s">
        <v>20</v>
      </c>
      <c r="Q78" s="31">
        <f t="shared" si="0"/>
        <v>34300</v>
      </c>
      <c r="R78" s="31"/>
      <c r="S78" s="31"/>
      <c r="T78" s="31">
        <v>34300</v>
      </c>
      <c r="U78" s="31"/>
      <c r="V78" s="31"/>
      <c r="W78" s="31"/>
      <c r="X78" s="31"/>
      <c r="Y78" s="31"/>
      <c r="Z78" s="31"/>
      <c r="AA78" s="31"/>
      <c r="AB78" s="31"/>
      <c r="AC78" s="31"/>
      <c r="AD78" s="192"/>
      <c r="AE78" s="192"/>
      <c r="AF78" s="192"/>
    </row>
    <row r="79" spans="1:32" ht="21" customHeight="1">
      <c r="A79" s="628" t="s">
        <v>17</v>
      </c>
      <c r="B79" s="629"/>
      <c r="C79" s="629"/>
      <c r="D79" s="629"/>
      <c r="E79" s="629"/>
      <c r="F79" s="629"/>
      <c r="G79" s="629"/>
      <c r="H79" s="629"/>
      <c r="I79" s="629"/>
      <c r="J79" s="629"/>
      <c r="K79" s="629"/>
      <c r="L79" s="630"/>
      <c r="M79" s="159" t="s">
        <v>145</v>
      </c>
      <c r="N79" s="159" t="s">
        <v>205</v>
      </c>
      <c r="O79" s="159" t="s">
        <v>30</v>
      </c>
      <c r="P79" s="159" t="s">
        <v>18</v>
      </c>
      <c r="Q79" s="115">
        <f>T79+W79+AA79+AD79</f>
        <v>5000</v>
      </c>
      <c r="R79" s="115">
        <f>U79+AE79</f>
        <v>5000</v>
      </c>
      <c r="S79" s="115"/>
      <c r="T79" s="115">
        <v>5000</v>
      </c>
      <c r="U79" s="115">
        <v>5000</v>
      </c>
      <c r="V79" s="115"/>
      <c r="W79" s="115"/>
      <c r="X79" s="115"/>
      <c r="Y79" s="115"/>
      <c r="Z79" s="115"/>
      <c r="AA79" s="115"/>
      <c r="AB79" s="115"/>
      <c r="AC79" s="115"/>
      <c r="AD79" s="192">
        <v>0</v>
      </c>
      <c r="AE79" s="192">
        <v>0</v>
      </c>
      <c r="AF79" s="192"/>
    </row>
    <row r="80" spans="1:32" ht="22.5" customHeight="1">
      <c r="A80" s="581" t="s">
        <v>264</v>
      </c>
      <c r="B80" s="622"/>
      <c r="C80" s="622"/>
      <c r="D80" s="622"/>
      <c r="E80" s="622"/>
      <c r="F80" s="622"/>
      <c r="G80" s="622"/>
      <c r="H80" s="622"/>
      <c r="I80" s="622"/>
      <c r="J80" s="622"/>
      <c r="K80" s="622"/>
      <c r="L80" s="623"/>
      <c r="M80" s="85" t="s">
        <v>145</v>
      </c>
      <c r="N80" s="85" t="s">
        <v>205</v>
      </c>
      <c r="O80" s="85" t="s">
        <v>30</v>
      </c>
      <c r="P80" s="85" t="s">
        <v>20</v>
      </c>
      <c r="Q80" s="31">
        <f>T80+W80+AA80+AD80</f>
        <v>16000</v>
      </c>
      <c r="R80" s="31">
        <f>U80+AE80</f>
        <v>16000</v>
      </c>
      <c r="S80" s="31"/>
      <c r="T80" s="31">
        <v>1000</v>
      </c>
      <c r="U80" s="31">
        <v>1000</v>
      </c>
      <c r="V80" s="31"/>
      <c r="W80" s="31"/>
      <c r="X80" s="31"/>
      <c r="Y80" s="31"/>
      <c r="Z80" s="31"/>
      <c r="AA80" s="28"/>
      <c r="AB80" s="28"/>
      <c r="AC80" s="28"/>
      <c r="AD80" s="192">
        <v>15000</v>
      </c>
      <c r="AE80" s="192">
        <v>15000</v>
      </c>
      <c r="AF80" s="192"/>
    </row>
    <row r="81" spans="1:32" ht="33.75" customHeight="1" hidden="1">
      <c r="A81" s="581" t="s">
        <v>265</v>
      </c>
      <c r="B81" s="622"/>
      <c r="C81" s="622"/>
      <c r="D81" s="622"/>
      <c r="E81" s="622"/>
      <c r="F81" s="622"/>
      <c r="G81" s="622"/>
      <c r="H81" s="622"/>
      <c r="I81" s="622"/>
      <c r="J81" s="622"/>
      <c r="K81" s="622"/>
      <c r="L81" s="623"/>
      <c r="M81" s="85" t="s">
        <v>145</v>
      </c>
      <c r="N81" s="85" t="s">
        <v>205</v>
      </c>
      <c r="O81" s="85" t="s">
        <v>30</v>
      </c>
      <c r="P81" s="85" t="s">
        <v>263</v>
      </c>
      <c r="Q81" s="31">
        <f t="shared" si="0"/>
        <v>3000</v>
      </c>
      <c r="R81" s="31"/>
      <c r="S81" s="31"/>
      <c r="T81" s="31">
        <v>3000</v>
      </c>
      <c r="U81" s="31"/>
      <c r="V81" s="31"/>
      <c r="W81" s="31"/>
      <c r="X81" s="31"/>
      <c r="Y81" s="31"/>
      <c r="Z81" s="31"/>
      <c r="AA81" s="273"/>
      <c r="AB81" s="273"/>
      <c r="AC81" s="273"/>
      <c r="AD81" s="192"/>
      <c r="AE81" s="192"/>
      <c r="AF81" s="192"/>
    </row>
    <row r="82" spans="1:32" ht="26.25" customHeight="1" hidden="1">
      <c r="A82" s="631" t="s">
        <v>83</v>
      </c>
      <c r="B82" s="632"/>
      <c r="C82" s="632"/>
      <c r="D82" s="632"/>
      <c r="E82" s="632"/>
      <c r="F82" s="632"/>
      <c r="G82" s="632"/>
      <c r="H82" s="632"/>
      <c r="I82" s="632"/>
      <c r="J82" s="632"/>
      <c r="K82" s="632"/>
      <c r="L82" s="633"/>
      <c r="M82" s="150"/>
      <c r="N82" s="150" t="s">
        <v>205</v>
      </c>
      <c r="O82" s="150" t="s">
        <v>30</v>
      </c>
      <c r="P82" s="150" t="s">
        <v>22</v>
      </c>
      <c r="Q82" s="115" t="e">
        <f t="shared" si="0"/>
        <v>#REF!</v>
      </c>
      <c r="R82" s="115"/>
      <c r="S82" s="115"/>
      <c r="T82" s="115" t="e">
        <f>T83+#REF!</f>
        <v>#REF!</v>
      </c>
      <c r="U82" s="115"/>
      <c r="V82" s="115"/>
      <c r="W82" s="115"/>
      <c r="X82" s="115"/>
      <c r="Y82" s="115"/>
      <c r="Z82" s="115"/>
      <c r="AA82" s="213"/>
      <c r="AB82" s="213"/>
      <c r="AC82" s="213"/>
      <c r="AD82" s="192" t="s">
        <v>51</v>
      </c>
      <c r="AE82" s="192"/>
      <c r="AF82" s="192"/>
    </row>
    <row r="83" spans="1:37" ht="47.25" customHeight="1" hidden="1">
      <c r="A83" s="634" t="s">
        <v>75</v>
      </c>
      <c r="B83" s="635"/>
      <c r="C83" s="635"/>
      <c r="D83" s="635"/>
      <c r="E83" s="635"/>
      <c r="F83" s="635"/>
      <c r="G83" s="635"/>
      <c r="H83" s="635"/>
      <c r="I83" s="635"/>
      <c r="J83" s="635"/>
      <c r="K83" s="635"/>
      <c r="L83" s="636"/>
      <c r="M83" s="146"/>
      <c r="N83" s="146" t="s">
        <v>205</v>
      </c>
      <c r="O83" s="146" t="s">
        <v>30</v>
      </c>
      <c r="P83" s="146" t="s">
        <v>22</v>
      </c>
      <c r="Q83" s="31">
        <f t="shared" si="0"/>
        <v>0</v>
      </c>
      <c r="R83" s="31"/>
      <c r="S83" s="31"/>
      <c r="T83" s="31">
        <v>0</v>
      </c>
      <c r="U83" s="31"/>
      <c r="V83" s="31"/>
      <c r="W83" s="31"/>
      <c r="X83" s="31"/>
      <c r="Y83" s="31"/>
      <c r="Z83" s="31"/>
      <c r="AA83" s="38"/>
      <c r="AB83" s="38"/>
      <c r="AC83" s="38"/>
      <c r="AD83" s="192"/>
      <c r="AE83" s="192"/>
      <c r="AF83" s="192"/>
      <c r="AK83" s="33"/>
    </row>
    <row r="84" spans="1:37" ht="47.25" customHeight="1" hidden="1">
      <c r="A84" s="616" t="s">
        <v>23</v>
      </c>
      <c r="B84" s="617"/>
      <c r="C84" s="617"/>
      <c r="D84" s="617"/>
      <c r="E84" s="617"/>
      <c r="F84" s="617"/>
      <c r="G84" s="617"/>
      <c r="H84" s="617"/>
      <c r="I84" s="617"/>
      <c r="J84" s="617"/>
      <c r="K84" s="617"/>
      <c r="L84" s="618"/>
      <c r="M84" s="149" t="s">
        <v>145</v>
      </c>
      <c r="N84" s="147" t="s">
        <v>205</v>
      </c>
      <c r="O84" s="149" t="s">
        <v>30</v>
      </c>
      <c r="P84" s="149" t="s">
        <v>24</v>
      </c>
      <c r="Q84" s="37" t="e">
        <f t="shared" si="0"/>
        <v>#REF!</v>
      </c>
      <c r="R84" s="37"/>
      <c r="S84" s="37"/>
      <c r="T84" s="37" t="e">
        <f>T85+#REF!</f>
        <v>#REF!</v>
      </c>
      <c r="U84" s="37"/>
      <c r="V84" s="37"/>
      <c r="W84" s="37"/>
      <c r="X84" s="37"/>
      <c r="Y84" s="37"/>
      <c r="Z84" s="37"/>
      <c r="AA84" s="268"/>
      <c r="AB84" s="268"/>
      <c r="AC84" s="268"/>
      <c r="AD84" s="192"/>
      <c r="AE84" s="192"/>
      <c r="AF84" s="192"/>
      <c r="AK84" s="33"/>
    </row>
    <row r="85" spans="1:37" ht="21" customHeight="1">
      <c r="A85" s="581" t="s">
        <v>265</v>
      </c>
      <c r="B85" s="622"/>
      <c r="C85" s="622"/>
      <c r="D85" s="622"/>
      <c r="E85" s="622"/>
      <c r="F85" s="622"/>
      <c r="G85" s="622"/>
      <c r="H85" s="622"/>
      <c r="I85" s="622"/>
      <c r="J85" s="622"/>
      <c r="K85" s="622"/>
      <c r="L85" s="623"/>
      <c r="M85" s="85" t="s">
        <v>145</v>
      </c>
      <c r="N85" s="85" t="s">
        <v>205</v>
      </c>
      <c r="O85" s="85" t="s">
        <v>30</v>
      </c>
      <c r="P85" s="85" t="s">
        <v>263</v>
      </c>
      <c r="Q85" s="31">
        <f>T85+W85+AA85+AD85</f>
        <v>22000</v>
      </c>
      <c r="R85" s="31">
        <f>U85+AE85</f>
        <v>22000</v>
      </c>
      <c r="S85" s="31"/>
      <c r="T85" s="31">
        <v>10000</v>
      </c>
      <c r="U85" s="31">
        <v>10000</v>
      </c>
      <c r="V85" s="31"/>
      <c r="W85" s="31"/>
      <c r="X85" s="31"/>
      <c r="Y85" s="31"/>
      <c r="Z85" s="31"/>
      <c r="AA85" s="31"/>
      <c r="AB85" s="31"/>
      <c r="AC85" s="31"/>
      <c r="AD85" s="192">
        <v>12000</v>
      </c>
      <c r="AE85" s="192">
        <v>12000</v>
      </c>
      <c r="AF85" s="192"/>
      <c r="AK85" s="33"/>
    </row>
    <row r="86" spans="1:35" ht="16.5" customHeight="1">
      <c r="A86" s="481" t="s">
        <v>101</v>
      </c>
      <c r="B86" s="624"/>
      <c r="C86" s="624"/>
      <c r="D86" s="624"/>
      <c r="E86" s="624"/>
      <c r="F86" s="624"/>
      <c r="G86" s="624"/>
      <c r="H86" s="624"/>
      <c r="I86" s="624"/>
      <c r="J86" s="624"/>
      <c r="K86" s="624"/>
      <c r="L86" s="625"/>
      <c r="M86" s="85" t="s">
        <v>145</v>
      </c>
      <c r="N86" s="85" t="s">
        <v>205</v>
      </c>
      <c r="O86" s="85" t="s">
        <v>30</v>
      </c>
      <c r="P86" s="85" t="s">
        <v>84</v>
      </c>
      <c r="Q86" s="31">
        <f>T86+W86+AA86+AD86</f>
        <v>407000</v>
      </c>
      <c r="R86" s="31">
        <f>U86+AE86</f>
        <v>407000</v>
      </c>
      <c r="S86" s="31"/>
      <c r="T86" s="31">
        <v>157000</v>
      </c>
      <c r="U86" s="31">
        <v>157000</v>
      </c>
      <c r="V86" s="31"/>
      <c r="W86" s="31"/>
      <c r="X86" s="31"/>
      <c r="Y86" s="31"/>
      <c r="Z86" s="31"/>
      <c r="AA86" s="31"/>
      <c r="AB86" s="31"/>
      <c r="AC86" s="31"/>
      <c r="AD86" s="192">
        <v>250000</v>
      </c>
      <c r="AE86" s="192">
        <v>250000</v>
      </c>
      <c r="AF86" s="192"/>
      <c r="AG86" s="54"/>
      <c r="AH86" s="54"/>
      <c r="AI86" s="54"/>
    </row>
    <row r="87" spans="1:35" ht="15.75" customHeight="1">
      <c r="A87" s="481" t="s">
        <v>266</v>
      </c>
      <c r="B87" s="624"/>
      <c r="C87" s="624"/>
      <c r="D87" s="624"/>
      <c r="E87" s="624"/>
      <c r="F87" s="624"/>
      <c r="G87" s="624"/>
      <c r="H87" s="624"/>
      <c r="I87" s="624"/>
      <c r="J87" s="624"/>
      <c r="K87" s="624"/>
      <c r="L87" s="625"/>
      <c r="M87" s="85" t="s">
        <v>145</v>
      </c>
      <c r="N87" s="85" t="s">
        <v>205</v>
      </c>
      <c r="O87" s="85" t="s">
        <v>30</v>
      </c>
      <c r="P87" s="85" t="s">
        <v>267</v>
      </c>
      <c r="Q87" s="31">
        <f>T87+W87+AA87+AD87</f>
        <v>8000</v>
      </c>
      <c r="R87" s="31">
        <f aca="true" t="shared" si="1" ref="R87:R93">U87</f>
        <v>8000</v>
      </c>
      <c r="S87" s="31"/>
      <c r="T87" s="31">
        <v>8000</v>
      </c>
      <c r="U87" s="31">
        <v>8000</v>
      </c>
      <c r="V87" s="31"/>
      <c r="W87" s="31"/>
      <c r="X87" s="31"/>
      <c r="Y87" s="31"/>
      <c r="Z87" s="31"/>
      <c r="AA87" s="31"/>
      <c r="AB87" s="31"/>
      <c r="AC87" s="31"/>
      <c r="AD87" s="192"/>
      <c r="AE87" s="192"/>
      <c r="AF87" s="192"/>
      <c r="AG87" s="54"/>
      <c r="AH87" s="54"/>
      <c r="AI87" s="54"/>
    </row>
    <row r="88" spans="1:35" s="29" customFormat="1" ht="21" customHeight="1">
      <c r="A88" s="556" t="s">
        <v>107</v>
      </c>
      <c r="B88" s="626"/>
      <c r="C88" s="626"/>
      <c r="D88" s="626"/>
      <c r="E88" s="626"/>
      <c r="F88" s="626"/>
      <c r="G88" s="626"/>
      <c r="H88" s="626"/>
      <c r="I88" s="626"/>
      <c r="J88" s="626"/>
      <c r="K88" s="626"/>
      <c r="L88" s="627"/>
      <c r="M88" s="122" t="s">
        <v>145</v>
      </c>
      <c r="N88" s="124" t="s">
        <v>205</v>
      </c>
      <c r="O88" s="122" t="s">
        <v>30</v>
      </c>
      <c r="P88" s="122" t="s">
        <v>268</v>
      </c>
      <c r="Q88" s="37">
        <f>T88+W88+AA88+AD88</f>
        <v>804800</v>
      </c>
      <c r="R88" s="37">
        <f>U88+AE88+AB88</f>
        <v>804800</v>
      </c>
      <c r="S88" s="37"/>
      <c r="T88" s="37">
        <f>T89+T90+T91</f>
        <v>153500</v>
      </c>
      <c r="U88" s="37">
        <f>U89+U90+U91</f>
        <v>153500</v>
      </c>
      <c r="V88" s="37"/>
      <c r="W88" s="37"/>
      <c r="X88" s="37"/>
      <c r="Y88" s="37"/>
      <c r="Z88" s="37"/>
      <c r="AA88" s="37">
        <f>AA89</f>
        <v>551300</v>
      </c>
      <c r="AB88" s="37">
        <f>AB89</f>
        <v>551300</v>
      </c>
      <c r="AC88" s="37"/>
      <c r="AD88" s="205">
        <f>AD89</f>
        <v>100000</v>
      </c>
      <c r="AE88" s="205">
        <f>AE89</f>
        <v>100000</v>
      </c>
      <c r="AF88" s="192"/>
      <c r="AG88" s="56"/>
      <c r="AH88" s="56"/>
      <c r="AI88" s="56"/>
    </row>
    <row r="89" spans="1:35" s="29" customFormat="1" ht="20.25" customHeight="1">
      <c r="A89" s="581" t="s">
        <v>269</v>
      </c>
      <c r="B89" s="622"/>
      <c r="C89" s="622"/>
      <c r="D89" s="622"/>
      <c r="E89" s="622"/>
      <c r="F89" s="622"/>
      <c r="G89" s="622"/>
      <c r="H89" s="622"/>
      <c r="I89" s="622"/>
      <c r="J89" s="622"/>
      <c r="K89" s="622"/>
      <c r="L89" s="623"/>
      <c r="M89" s="85" t="s">
        <v>145</v>
      </c>
      <c r="N89" s="85" t="s">
        <v>205</v>
      </c>
      <c r="O89" s="85" t="s">
        <v>30</v>
      </c>
      <c r="P89" s="85" t="s">
        <v>25</v>
      </c>
      <c r="Q89" s="31">
        <f>T89+W89+AA89+AD89</f>
        <v>804800</v>
      </c>
      <c r="R89" s="31">
        <f>U89+AE89+AB89</f>
        <v>804800</v>
      </c>
      <c r="S89" s="31"/>
      <c r="T89" s="31">
        <v>153500</v>
      </c>
      <c r="U89" s="31">
        <v>153500</v>
      </c>
      <c r="V89" s="31"/>
      <c r="W89" s="31"/>
      <c r="X89" s="31"/>
      <c r="Y89" s="31"/>
      <c r="Z89" s="31"/>
      <c r="AA89" s="31">
        <v>551300</v>
      </c>
      <c r="AB89" s="31">
        <v>551300</v>
      </c>
      <c r="AC89" s="31"/>
      <c r="AD89" s="192">
        <v>100000</v>
      </c>
      <c r="AE89" s="192">
        <v>100000</v>
      </c>
      <c r="AF89" s="192"/>
      <c r="AG89" s="56"/>
      <c r="AH89" s="56"/>
      <c r="AI89" s="56"/>
    </row>
    <row r="90" spans="1:37" ht="33" customHeight="1">
      <c r="A90" s="581" t="s">
        <v>270</v>
      </c>
      <c r="B90" s="622"/>
      <c r="C90" s="622"/>
      <c r="D90" s="622"/>
      <c r="E90" s="622"/>
      <c r="F90" s="622"/>
      <c r="G90" s="622"/>
      <c r="H90" s="622"/>
      <c r="I90" s="622"/>
      <c r="J90" s="622"/>
      <c r="K90" s="622"/>
      <c r="L90" s="623"/>
      <c r="M90" s="85" t="s">
        <v>145</v>
      </c>
      <c r="N90" s="85" t="s">
        <v>205</v>
      </c>
      <c r="O90" s="85" t="s">
        <v>30</v>
      </c>
      <c r="P90" s="85" t="s">
        <v>271</v>
      </c>
      <c r="Q90" s="31">
        <f>T90+W90+AA90</f>
        <v>0</v>
      </c>
      <c r="R90" s="31">
        <f t="shared" si="1"/>
        <v>0</v>
      </c>
      <c r="S90" s="31"/>
      <c r="T90" s="31">
        <v>0</v>
      </c>
      <c r="U90" s="31">
        <v>0</v>
      </c>
      <c r="V90" s="31"/>
      <c r="W90" s="31"/>
      <c r="X90" s="31"/>
      <c r="Y90" s="31"/>
      <c r="Z90" s="31"/>
      <c r="AA90" s="31"/>
      <c r="AB90" s="31"/>
      <c r="AC90" s="31"/>
      <c r="AD90" s="192"/>
      <c r="AE90" s="192"/>
      <c r="AF90" s="192"/>
      <c r="AG90" s="56"/>
      <c r="AH90" s="56"/>
      <c r="AI90" s="56"/>
      <c r="AJ90" s="29"/>
      <c r="AK90" s="29"/>
    </row>
    <row r="91" spans="1:35" ht="21" customHeight="1">
      <c r="A91" s="481" t="s">
        <v>272</v>
      </c>
      <c r="B91" s="624"/>
      <c r="C91" s="624"/>
      <c r="D91" s="624"/>
      <c r="E91" s="624"/>
      <c r="F91" s="624"/>
      <c r="G91" s="624"/>
      <c r="H91" s="624"/>
      <c r="I91" s="624"/>
      <c r="J91" s="624"/>
      <c r="K91" s="624"/>
      <c r="L91" s="625"/>
      <c r="M91" s="85" t="s">
        <v>145</v>
      </c>
      <c r="N91" s="85" t="s">
        <v>205</v>
      </c>
      <c r="O91" s="85" t="s">
        <v>30</v>
      </c>
      <c r="P91" s="85" t="s">
        <v>273</v>
      </c>
      <c r="Q91" s="31">
        <f>T91+W91+AA91</f>
        <v>0</v>
      </c>
      <c r="R91" s="31">
        <f t="shared" si="1"/>
        <v>0</v>
      </c>
      <c r="S91" s="31"/>
      <c r="T91" s="31">
        <v>0</v>
      </c>
      <c r="U91" s="31">
        <v>0</v>
      </c>
      <c r="V91" s="31"/>
      <c r="W91" s="31"/>
      <c r="X91" s="31"/>
      <c r="Y91" s="31"/>
      <c r="Z91" s="31"/>
      <c r="AA91" s="31"/>
      <c r="AB91" s="31"/>
      <c r="AC91" s="31"/>
      <c r="AD91" s="192"/>
      <c r="AE91" s="192"/>
      <c r="AF91" s="192"/>
      <c r="AG91" s="54"/>
      <c r="AH91" s="54"/>
      <c r="AI91" s="54"/>
    </row>
    <row r="92" spans="1:35" ht="31.5" customHeight="1">
      <c r="A92" s="556" t="s">
        <v>274</v>
      </c>
      <c r="B92" s="626"/>
      <c r="C92" s="626"/>
      <c r="D92" s="626"/>
      <c r="E92" s="626"/>
      <c r="F92" s="626"/>
      <c r="G92" s="626"/>
      <c r="H92" s="626"/>
      <c r="I92" s="626"/>
      <c r="J92" s="626"/>
      <c r="K92" s="626"/>
      <c r="L92" s="627"/>
      <c r="M92" s="122" t="s">
        <v>145</v>
      </c>
      <c r="N92" s="124" t="s">
        <v>205</v>
      </c>
      <c r="O92" s="122" t="s">
        <v>30</v>
      </c>
      <c r="P92" s="122" t="s">
        <v>115</v>
      </c>
      <c r="Q92" s="37">
        <f>T92+AD92</f>
        <v>500</v>
      </c>
      <c r="R92" s="37">
        <f>U92+AE92</f>
        <v>500</v>
      </c>
      <c r="S92" s="37"/>
      <c r="T92" s="37">
        <v>500</v>
      </c>
      <c r="U92" s="37">
        <v>500</v>
      </c>
      <c r="V92" s="37"/>
      <c r="W92" s="37"/>
      <c r="X92" s="37"/>
      <c r="Y92" s="37"/>
      <c r="Z92" s="37"/>
      <c r="AA92" s="37"/>
      <c r="AB92" s="37"/>
      <c r="AC92" s="37"/>
      <c r="AD92" s="205">
        <v>0</v>
      </c>
      <c r="AE92" s="205">
        <v>0</v>
      </c>
      <c r="AF92" s="192"/>
      <c r="AG92" s="54"/>
      <c r="AH92" s="54"/>
      <c r="AI92" s="54"/>
    </row>
    <row r="93" spans="1:35" ht="24" customHeight="1">
      <c r="A93" s="556" t="s">
        <v>275</v>
      </c>
      <c r="B93" s="626"/>
      <c r="C93" s="626"/>
      <c r="D93" s="626"/>
      <c r="E93" s="626"/>
      <c r="F93" s="626"/>
      <c r="G93" s="626"/>
      <c r="H93" s="626"/>
      <c r="I93" s="626"/>
      <c r="J93" s="626"/>
      <c r="K93" s="626"/>
      <c r="L93" s="627"/>
      <c r="M93" s="122" t="s">
        <v>145</v>
      </c>
      <c r="N93" s="124" t="s">
        <v>205</v>
      </c>
      <c r="O93" s="122" t="s">
        <v>30</v>
      </c>
      <c r="P93" s="122" t="s">
        <v>276</v>
      </c>
      <c r="Q93" s="37">
        <f>T93+W93+AA93+AD93</f>
        <v>170000</v>
      </c>
      <c r="R93" s="37">
        <f t="shared" si="1"/>
        <v>165000</v>
      </c>
      <c r="S93" s="37"/>
      <c r="T93" s="37">
        <v>165000</v>
      </c>
      <c r="U93" s="37">
        <v>165000</v>
      </c>
      <c r="V93" s="37"/>
      <c r="W93" s="37"/>
      <c r="X93" s="37"/>
      <c r="Y93" s="37"/>
      <c r="Z93" s="37"/>
      <c r="AA93" s="37"/>
      <c r="AB93" s="37"/>
      <c r="AC93" s="37"/>
      <c r="AD93" s="205">
        <v>5000</v>
      </c>
      <c r="AE93" s="205">
        <v>5000</v>
      </c>
      <c r="AF93" s="192"/>
      <c r="AG93" s="54"/>
      <c r="AH93" s="54"/>
      <c r="AI93" s="54"/>
    </row>
    <row r="94" spans="1:35" ht="35.25" customHeight="1">
      <c r="A94" s="637" t="s">
        <v>116</v>
      </c>
      <c r="B94" s="638"/>
      <c r="C94" s="638"/>
      <c r="D94" s="638"/>
      <c r="E94" s="638"/>
      <c r="F94" s="638"/>
      <c r="G94" s="638"/>
      <c r="H94" s="638"/>
      <c r="I94" s="638"/>
      <c r="J94" s="638"/>
      <c r="K94" s="638"/>
      <c r="L94" s="639"/>
      <c r="M94" s="122" t="s">
        <v>145</v>
      </c>
      <c r="N94" s="124" t="s">
        <v>205</v>
      </c>
      <c r="O94" s="122" t="s">
        <v>30</v>
      </c>
      <c r="P94" s="122" t="s">
        <v>117</v>
      </c>
      <c r="Q94" s="37">
        <f>T94+W94+AA94+AD94</f>
        <v>135000</v>
      </c>
      <c r="R94" s="37">
        <f>U94+AE94</f>
        <v>135000</v>
      </c>
      <c r="S94" s="37"/>
      <c r="T94" s="37">
        <v>85000</v>
      </c>
      <c r="U94" s="37">
        <v>85000</v>
      </c>
      <c r="V94" s="37"/>
      <c r="W94" s="37"/>
      <c r="X94" s="37"/>
      <c r="Y94" s="37"/>
      <c r="Z94" s="37"/>
      <c r="AA94" s="37"/>
      <c r="AB94" s="37"/>
      <c r="AC94" s="37"/>
      <c r="AD94" s="205">
        <v>50000</v>
      </c>
      <c r="AE94" s="205">
        <v>50000</v>
      </c>
      <c r="AF94" s="192"/>
      <c r="AG94" s="54"/>
      <c r="AH94" s="54"/>
      <c r="AI94" s="54"/>
    </row>
    <row r="95" spans="1:35" ht="33" customHeight="1">
      <c r="A95" s="637" t="s">
        <v>277</v>
      </c>
      <c r="B95" s="638"/>
      <c r="C95" s="638"/>
      <c r="D95" s="638"/>
      <c r="E95" s="638"/>
      <c r="F95" s="638"/>
      <c r="G95" s="638"/>
      <c r="H95" s="638"/>
      <c r="I95" s="638"/>
      <c r="J95" s="638"/>
      <c r="K95" s="638"/>
      <c r="L95" s="639"/>
      <c r="M95" s="122" t="s">
        <v>145</v>
      </c>
      <c r="N95" s="124" t="s">
        <v>205</v>
      </c>
      <c r="O95" s="122" t="s">
        <v>30</v>
      </c>
      <c r="P95" s="122" t="s">
        <v>278</v>
      </c>
      <c r="Q95" s="37">
        <f>T95+W95+AA95+AD95</f>
        <v>160000</v>
      </c>
      <c r="R95" s="37">
        <f>U95+AE95</f>
        <v>160000</v>
      </c>
      <c r="S95" s="37"/>
      <c r="T95" s="37">
        <v>135000</v>
      </c>
      <c r="U95" s="37">
        <v>135000</v>
      </c>
      <c r="V95" s="37"/>
      <c r="W95" s="37"/>
      <c r="X95" s="37"/>
      <c r="Y95" s="37"/>
      <c r="Z95" s="37"/>
      <c r="AA95" s="37"/>
      <c r="AB95" s="37"/>
      <c r="AC95" s="37"/>
      <c r="AD95" s="205">
        <v>25000</v>
      </c>
      <c r="AE95" s="205">
        <v>25000</v>
      </c>
      <c r="AF95" s="192"/>
      <c r="AG95" s="54"/>
      <c r="AH95" s="54"/>
      <c r="AI95" s="54"/>
    </row>
    <row r="96" spans="1:35" ht="30.75" customHeight="1">
      <c r="A96" s="637" t="s">
        <v>103</v>
      </c>
      <c r="B96" s="638"/>
      <c r="C96" s="638"/>
      <c r="D96" s="638"/>
      <c r="E96" s="638"/>
      <c r="F96" s="638"/>
      <c r="G96" s="638"/>
      <c r="H96" s="638"/>
      <c r="I96" s="638"/>
      <c r="J96" s="638"/>
      <c r="K96" s="638"/>
      <c r="L96" s="639"/>
      <c r="M96" s="122" t="s">
        <v>145</v>
      </c>
      <c r="N96" s="124" t="s">
        <v>205</v>
      </c>
      <c r="O96" s="122" t="s">
        <v>30</v>
      </c>
      <c r="P96" s="122" t="s">
        <v>104</v>
      </c>
      <c r="Q96" s="37">
        <f>T96+W96+AA96+AD96</f>
        <v>172000</v>
      </c>
      <c r="R96" s="37">
        <f>U96+AE96</f>
        <v>172000</v>
      </c>
      <c r="S96" s="37"/>
      <c r="T96" s="37">
        <v>142000</v>
      </c>
      <c r="U96" s="37">
        <v>142000</v>
      </c>
      <c r="V96" s="37"/>
      <c r="W96" s="37"/>
      <c r="X96" s="37"/>
      <c r="Y96" s="37"/>
      <c r="Z96" s="37"/>
      <c r="AA96" s="37"/>
      <c r="AB96" s="37"/>
      <c r="AC96" s="37"/>
      <c r="AD96" s="205">
        <v>30000</v>
      </c>
      <c r="AE96" s="205">
        <v>30000</v>
      </c>
      <c r="AF96" s="192"/>
      <c r="AG96" s="54"/>
      <c r="AH96" s="54"/>
      <c r="AI96" s="54"/>
    </row>
    <row r="97" spans="1:35" ht="34.5" customHeight="1">
      <c r="A97" s="640" t="s">
        <v>106</v>
      </c>
      <c r="B97" s="641"/>
      <c r="C97" s="641"/>
      <c r="D97" s="641"/>
      <c r="E97" s="641"/>
      <c r="F97" s="641"/>
      <c r="G97" s="641"/>
      <c r="H97" s="641"/>
      <c r="I97" s="641"/>
      <c r="J97" s="641"/>
      <c r="K97" s="641"/>
      <c r="L97" s="642"/>
      <c r="M97" s="124" t="s">
        <v>145</v>
      </c>
      <c r="N97" s="124" t="s">
        <v>205</v>
      </c>
      <c r="O97" s="124" t="s">
        <v>30</v>
      </c>
      <c r="P97" s="124" t="s">
        <v>105</v>
      </c>
      <c r="Q97" s="104">
        <f>T97+W97+X97+AA97+AD97</f>
        <v>82000</v>
      </c>
      <c r="R97" s="104">
        <f>U97+AE97</f>
        <v>82000</v>
      </c>
      <c r="S97" s="104"/>
      <c r="T97" s="104">
        <v>70000</v>
      </c>
      <c r="U97" s="104">
        <v>70000</v>
      </c>
      <c r="V97" s="104"/>
      <c r="W97" s="142"/>
      <c r="X97" s="142"/>
      <c r="Y97" s="142"/>
      <c r="Z97" s="142"/>
      <c r="AA97" s="142"/>
      <c r="AB97" s="142"/>
      <c r="AC97" s="142"/>
      <c r="AD97" s="205">
        <v>12000</v>
      </c>
      <c r="AE97" s="205">
        <v>12000</v>
      </c>
      <c r="AF97" s="192"/>
      <c r="AG97" s="54"/>
      <c r="AH97" s="54"/>
      <c r="AI97" s="54"/>
    </row>
    <row r="98" spans="1:35" ht="37.5" customHeight="1">
      <c r="A98" s="643" t="s">
        <v>279</v>
      </c>
      <c r="B98" s="644"/>
      <c r="C98" s="644"/>
      <c r="D98" s="644"/>
      <c r="E98" s="644"/>
      <c r="F98" s="644"/>
      <c r="G98" s="644"/>
      <c r="H98" s="644"/>
      <c r="I98" s="644"/>
      <c r="J98" s="644"/>
      <c r="K98" s="644"/>
      <c r="L98" s="645"/>
      <c r="M98" s="124" t="s">
        <v>280</v>
      </c>
      <c r="N98" s="124"/>
      <c r="O98" s="124" t="s">
        <v>281</v>
      </c>
      <c r="P98" s="85" t="s">
        <v>6</v>
      </c>
      <c r="Q98" s="104">
        <f>T98+W98+X98+AA98</f>
        <v>0</v>
      </c>
      <c r="R98" s="104">
        <v>0</v>
      </c>
      <c r="S98" s="104"/>
      <c r="T98" s="104">
        <v>0</v>
      </c>
      <c r="U98" s="104">
        <v>0</v>
      </c>
      <c r="V98" s="104"/>
      <c r="W98" s="119"/>
      <c r="X98" s="119"/>
      <c r="Y98" s="119"/>
      <c r="Z98" s="119"/>
      <c r="AA98" s="138"/>
      <c r="AB98" s="138"/>
      <c r="AC98" s="138"/>
      <c r="AD98" s="192"/>
      <c r="AE98" s="192"/>
      <c r="AF98" s="192"/>
      <c r="AG98" s="54"/>
      <c r="AH98" s="54"/>
      <c r="AI98" s="54"/>
    </row>
    <row r="99" spans="1:35" ht="33" customHeight="1">
      <c r="A99" s="646" t="s">
        <v>282</v>
      </c>
      <c r="B99" s="647"/>
      <c r="C99" s="647"/>
      <c r="D99" s="647"/>
      <c r="E99" s="647"/>
      <c r="F99" s="647"/>
      <c r="G99" s="647"/>
      <c r="H99" s="647"/>
      <c r="I99" s="647"/>
      <c r="J99" s="647"/>
      <c r="K99" s="647"/>
      <c r="L99" s="648"/>
      <c r="M99" s="125" t="s">
        <v>283</v>
      </c>
      <c r="N99" s="125"/>
      <c r="O99" s="125" t="s">
        <v>281</v>
      </c>
      <c r="P99" s="85" t="s">
        <v>6</v>
      </c>
      <c r="Q99" s="119">
        <f>T99+W99+X99+AA99</f>
        <v>0</v>
      </c>
      <c r="R99" s="119">
        <v>0</v>
      </c>
      <c r="S99" s="119"/>
      <c r="T99" s="119">
        <v>0</v>
      </c>
      <c r="U99" s="119">
        <v>0</v>
      </c>
      <c r="V99" s="119"/>
      <c r="W99" s="143"/>
      <c r="X99" s="143"/>
      <c r="Y99" s="143"/>
      <c r="Z99" s="143"/>
      <c r="AA99" s="143"/>
      <c r="AB99" s="143"/>
      <c r="AC99" s="143"/>
      <c r="AD99" s="214"/>
      <c r="AE99" s="214"/>
      <c r="AF99" s="214"/>
      <c r="AG99" s="54"/>
      <c r="AH99" s="54"/>
      <c r="AI99" s="54"/>
    </row>
    <row r="100" spans="1:35" ht="21.75" customHeight="1">
      <c r="A100" s="646" t="s">
        <v>284</v>
      </c>
      <c r="B100" s="647"/>
      <c r="C100" s="647"/>
      <c r="D100" s="647"/>
      <c r="E100" s="647"/>
      <c r="F100" s="647"/>
      <c r="G100" s="647"/>
      <c r="H100" s="647"/>
      <c r="I100" s="647"/>
      <c r="J100" s="647"/>
      <c r="K100" s="647"/>
      <c r="L100" s="648"/>
      <c r="M100" s="125" t="s">
        <v>285</v>
      </c>
      <c r="N100" s="125"/>
      <c r="O100" s="85" t="s">
        <v>6</v>
      </c>
      <c r="P100" s="85" t="s">
        <v>6</v>
      </c>
      <c r="Q100" s="119">
        <f>T100+W100+AA100+AD100</f>
        <v>0</v>
      </c>
      <c r="R100" s="119">
        <v>0</v>
      </c>
      <c r="S100" s="119"/>
      <c r="T100" s="119">
        <v>0</v>
      </c>
      <c r="U100" s="119">
        <v>0</v>
      </c>
      <c r="V100" s="119"/>
      <c r="W100" s="143"/>
      <c r="X100" s="143"/>
      <c r="Y100" s="143"/>
      <c r="Z100" s="143"/>
      <c r="AA100" s="119"/>
      <c r="AB100" s="119"/>
      <c r="AC100" s="119"/>
      <c r="AD100" s="214"/>
      <c r="AE100" s="214"/>
      <c r="AF100" s="214"/>
      <c r="AG100" s="54"/>
      <c r="AH100" s="54"/>
      <c r="AI100" s="54"/>
    </row>
    <row r="101" spans="1:35" ht="17.25" customHeight="1">
      <c r="A101" s="646" t="s">
        <v>286</v>
      </c>
      <c r="B101" s="647"/>
      <c r="C101" s="647"/>
      <c r="D101" s="647"/>
      <c r="E101" s="647"/>
      <c r="F101" s="647"/>
      <c r="G101" s="647"/>
      <c r="H101" s="647"/>
      <c r="I101" s="647"/>
      <c r="J101" s="647"/>
      <c r="K101" s="647"/>
      <c r="L101" s="648"/>
      <c r="M101" s="125" t="s">
        <v>287</v>
      </c>
      <c r="N101" s="125"/>
      <c r="O101" s="125" t="s">
        <v>288</v>
      </c>
      <c r="P101" s="85" t="s">
        <v>288</v>
      </c>
      <c r="Q101" s="119">
        <f>T101+W101+AA101+AD101</f>
        <v>0</v>
      </c>
      <c r="R101" s="119">
        <v>0</v>
      </c>
      <c r="S101" s="119"/>
      <c r="T101" s="119">
        <v>0</v>
      </c>
      <c r="U101" s="119">
        <v>0</v>
      </c>
      <c r="V101" s="119"/>
      <c r="W101" s="143"/>
      <c r="X101" s="143"/>
      <c r="Y101" s="143"/>
      <c r="Z101" s="143"/>
      <c r="AA101" s="119"/>
      <c r="AB101" s="119"/>
      <c r="AC101" s="119"/>
      <c r="AD101" s="214"/>
      <c r="AE101" s="214"/>
      <c r="AF101" s="214"/>
      <c r="AG101" s="54"/>
      <c r="AH101" s="54"/>
      <c r="AI101" s="54"/>
    </row>
    <row r="102" spans="1:35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10"/>
      <c r="AD102" s="54"/>
      <c r="AE102" s="54"/>
      <c r="AF102" s="54"/>
      <c r="AG102" s="54"/>
      <c r="AH102" s="54"/>
      <c r="AI102" s="54"/>
    </row>
    <row r="103" spans="1:35" ht="14.25">
      <c r="A103" s="530"/>
      <c r="B103" s="530"/>
      <c r="C103" s="530"/>
      <c r="D103" s="530"/>
      <c r="E103" s="530"/>
      <c r="F103" s="530"/>
      <c r="G103" s="530"/>
      <c r="H103" s="530"/>
      <c r="I103" s="530"/>
      <c r="J103" s="530"/>
      <c r="K103" s="530"/>
      <c r="L103" s="530"/>
      <c r="M103" s="47"/>
      <c r="N103" s="47"/>
      <c r="O103" s="47"/>
      <c r="P103" s="47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54"/>
      <c r="AE103" s="54"/>
      <c r="AF103" s="54"/>
      <c r="AG103" s="54"/>
      <c r="AH103" s="54"/>
      <c r="AI103" s="54"/>
    </row>
    <row r="104" spans="1:35" ht="15">
      <c r="A104" s="531"/>
      <c r="B104" s="531"/>
      <c r="C104" s="531"/>
      <c r="D104" s="531"/>
      <c r="E104" s="531"/>
      <c r="F104" s="531"/>
      <c r="G104" s="531"/>
      <c r="H104" s="531"/>
      <c r="I104" s="531"/>
      <c r="J104" s="531"/>
      <c r="K104" s="531"/>
      <c r="L104" s="531"/>
      <c r="M104" s="49"/>
      <c r="N104" s="49"/>
      <c r="O104" s="49"/>
      <c r="P104" s="49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1"/>
      <c r="AB104" s="51"/>
      <c r="AC104" s="51"/>
      <c r="AD104" s="54"/>
      <c r="AE104" s="54"/>
      <c r="AF104" s="54"/>
      <c r="AG104" s="54"/>
      <c r="AH104" s="54"/>
      <c r="AI104" s="54"/>
    </row>
    <row r="105" spans="1:35" ht="15">
      <c r="A105" s="531"/>
      <c r="B105" s="531"/>
      <c r="C105" s="531"/>
      <c r="D105" s="531"/>
      <c r="E105" s="531"/>
      <c r="F105" s="531"/>
      <c r="G105" s="531"/>
      <c r="H105" s="531"/>
      <c r="I105" s="531"/>
      <c r="J105" s="531"/>
      <c r="K105" s="531"/>
      <c r="L105" s="531"/>
      <c r="M105" s="49"/>
      <c r="N105" s="49"/>
      <c r="O105" s="49"/>
      <c r="P105" s="49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1"/>
      <c r="AB105" s="51"/>
      <c r="AC105" s="51"/>
      <c r="AD105" s="56"/>
      <c r="AE105" s="56"/>
      <c r="AF105" s="56"/>
      <c r="AG105" s="54"/>
      <c r="AH105" s="54"/>
      <c r="AI105" s="54"/>
    </row>
    <row r="106" spans="1:35" ht="15">
      <c r="A106" s="531"/>
      <c r="B106" s="547"/>
      <c r="C106" s="547"/>
      <c r="D106" s="547"/>
      <c r="E106" s="547"/>
      <c r="F106" s="547"/>
      <c r="G106" s="547"/>
      <c r="H106" s="547"/>
      <c r="I106" s="547"/>
      <c r="J106" s="547"/>
      <c r="K106" s="547"/>
      <c r="L106" s="547"/>
      <c r="M106" s="49"/>
      <c r="N106" s="49"/>
      <c r="O106" s="49"/>
      <c r="P106" s="49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1"/>
      <c r="AB106" s="51"/>
      <c r="AC106" s="51"/>
      <c r="AD106" s="56"/>
      <c r="AE106" s="56"/>
      <c r="AF106" s="56"/>
      <c r="AG106" s="54"/>
      <c r="AH106" s="54"/>
      <c r="AI106" s="54"/>
    </row>
    <row r="107" spans="1:35" ht="15">
      <c r="A107" s="531"/>
      <c r="B107" s="531"/>
      <c r="C107" s="531"/>
      <c r="D107" s="531"/>
      <c r="E107" s="531"/>
      <c r="F107" s="531"/>
      <c r="G107" s="531"/>
      <c r="H107" s="531"/>
      <c r="I107" s="531"/>
      <c r="J107" s="531"/>
      <c r="K107" s="531"/>
      <c r="L107" s="531"/>
      <c r="M107" s="49"/>
      <c r="N107" s="49"/>
      <c r="O107" s="49"/>
      <c r="P107" s="49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1"/>
      <c r="AB107" s="51"/>
      <c r="AC107" s="51"/>
      <c r="AD107" s="56"/>
      <c r="AE107" s="56"/>
      <c r="AF107" s="56"/>
      <c r="AG107" s="54"/>
      <c r="AH107" s="54"/>
      <c r="AI107" s="54"/>
    </row>
    <row r="108" spans="1:35" ht="15">
      <c r="A108" s="531"/>
      <c r="B108" s="531"/>
      <c r="C108" s="531"/>
      <c r="D108" s="531"/>
      <c r="E108" s="531"/>
      <c r="F108" s="531"/>
      <c r="G108" s="531"/>
      <c r="H108" s="531"/>
      <c r="I108" s="531"/>
      <c r="J108" s="531"/>
      <c r="K108" s="531"/>
      <c r="L108" s="531"/>
      <c r="M108" s="49"/>
      <c r="N108" s="49"/>
      <c r="O108" s="49"/>
      <c r="P108" s="49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1"/>
      <c r="AB108" s="51"/>
      <c r="AC108" s="51"/>
      <c r="AD108" s="54"/>
      <c r="AE108" s="54"/>
      <c r="AF108" s="54"/>
      <c r="AG108" s="54"/>
      <c r="AH108" s="54"/>
      <c r="AI108" s="54"/>
    </row>
    <row r="109" spans="1:35" ht="15">
      <c r="A109" s="529"/>
      <c r="B109" s="529"/>
      <c r="C109" s="529"/>
      <c r="D109" s="529"/>
      <c r="E109" s="529"/>
      <c r="F109" s="529"/>
      <c r="G109" s="529"/>
      <c r="H109" s="529"/>
      <c r="I109" s="529"/>
      <c r="J109" s="529"/>
      <c r="K109" s="529"/>
      <c r="L109" s="529"/>
      <c r="M109" s="52"/>
      <c r="N109" s="49"/>
      <c r="O109" s="52"/>
      <c r="P109" s="52"/>
      <c r="Q109" s="50"/>
      <c r="R109" s="50"/>
      <c r="S109" s="50"/>
      <c r="T109" s="53"/>
      <c r="U109" s="53"/>
      <c r="V109" s="53"/>
      <c r="W109" s="53"/>
      <c r="X109" s="53"/>
      <c r="Y109" s="53"/>
      <c r="Z109" s="53"/>
      <c r="AA109" s="51"/>
      <c r="AB109" s="51"/>
      <c r="AC109" s="51"/>
      <c r="AD109" s="57"/>
      <c r="AE109" s="57"/>
      <c r="AF109" s="57"/>
      <c r="AG109" s="54"/>
      <c r="AH109" s="54"/>
      <c r="AI109" s="54"/>
    </row>
    <row r="110" spans="1:35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10"/>
      <c r="AD110" s="54"/>
      <c r="AE110" s="54"/>
      <c r="AF110" s="54"/>
      <c r="AG110" s="54"/>
      <c r="AH110" s="54"/>
      <c r="AI110" s="54"/>
    </row>
    <row r="111" spans="1:35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10"/>
      <c r="AD111" s="54"/>
      <c r="AE111" s="54"/>
      <c r="AF111" s="54"/>
      <c r="AG111" s="54"/>
      <c r="AH111" s="54"/>
      <c r="AI111" s="54"/>
    </row>
    <row r="112" spans="1:35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10"/>
      <c r="AD112" s="54"/>
      <c r="AE112" s="54"/>
      <c r="AF112" s="54"/>
      <c r="AG112" s="54"/>
      <c r="AH112" s="54"/>
      <c r="AI112" s="54"/>
    </row>
    <row r="113" spans="1:35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10"/>
      <c r="AD113" s="54"/>
      <c r="AE113" s="54"/>
      <c r="AF113" s="54"/>
      <c r="AG113" s="54"/>
      <c r="AH113" s="54"/>
      <c r="AI113" s="54"/>
    </row>
    <row r="114" spans="1:35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10"/>
      <c r="AD114" s="54"/>
      <c r="AE114" s="54"/>
      <c r="AF114" s="54"/>
      <c r="AG114" s="54"/>
      <c r="AH114" s="54"/>
      <c r="AI114" s="54"/>
    </row>
    <row r="115" spans="1:35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10"/>
      <c r="AD115" s="54"/>
      <c r="AE115" s="54"/>
      <c r="AF115" s="54"/>
      <c r="AG115" s="54"/>
      <c r="AH115" s="54"/>
      <c r="AI115" s="54"/>
    </row>
    <row r="116" spans="1:35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10"/>
      <c r="AD116" s="54"/>
      <c r="AE116" s="54"/>
      <c r="AF116" s="54"/>
      <c r="AG116" s="54"/>
      <c r="AH116" s="54"/>
      <c r="AI116" s="54"/>
    </row>
    <row r="117" spans="1:35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10"/>
      <c r="AD117" s="54"/>
      <c r="AE117" s="54"/>
      <c r="AF117" s="54"/>
      <c r="AG117" s="54"/>
      <c r="AH117" s="54"/>
      <c r="AI117" s="54"/>
    </row>
    <row r="118" spans="1:35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10"/>
      <c r="AD118" s="54"/>
      <c r="AE118" s="54"/>
      <c r="AF118" s="54"/>
      <c r="AG118" s="54"/>
      <c r="AH118" s="54"/>
      <c r="AI118" s="54"/>
    </row>
    <row r="119" spans="1:3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10"/>
      <c r="AD119" s="54"/>
      <c r="AE119" s="54"/>
      <c r="AF119" s="54"/>
    </row>
    <row r="120" spans="1:3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10"/>
      <c r="AD120" s="54"/>
      <c r="AE120" s="54"/>
      <c r="AF120" s="54"/>
    </row>
    <row r="121" spans="1:3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10"/>
      <c r="AD121" s="54"/>
      <c r="AE121" s="54"/>
      <c r="AF121" s="54"/>
    </row>
    <row r="122" spans="1:3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10"/>
      <c r="AD122" s="54"/>
      <c r="AE122" s="54"/>
      <c r="AF122" s="54"/>
    </row>
    <row r="123" spans="1:3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10"/>
      <c r="AD123" s="54"/>
      <c r="AE123" s="54"/>
      <c r="AF123" s="54"/>
    </row>
    <row r="124" spans="1:3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10"/>
      <c r="AD124" s="54"/>
      <c r="AE124" s="54"/>
      <c r="AF124" s="54"/>
    </row>
    <row r="125" spans="1:3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10"/>
      <c r="AD125" s="54"/>
      <c r="AE125" s="54"/>
      <c r="AF125" s="54"/>
    </row>
    <row r="126" spans="1:3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10"/>
      <c r="AD126" s="54"/>
      <c r="AE126" s="54"/>
      <c r="AF126" s="54"/>
    </row>
    <row r="127" spans="1:3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10"/>
      <c r="AD127" s="54"/>
      <c r="AE127" s="54"/>
      <c r="AF127" s="54"/>
    </row>
    <row r="128" spans="1:3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10"/>
      <c r="AD128" s="54"/>
      <c r="AE128" s="54"/>
      <c r="AF128" s="54"/>
    </row>
    <row r="129" spans="1:3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10"/>
      <c r="AD129" s="54"/>
      <c r="AE129" s="54"/>
      <c r="AF129" s="54"/>
    </row>
    <row r="130" spans="1:3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10"/>
      <c r="AD130" s="54"/>
      <c r="AE130" s="54"/>
      <c r="AF130" s="54"/>
    </row>
    <row r="131" spans="1:3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10"/>
      <c r="AD131" s="54"/>
      <c r="AE131" s="54"/>
      <c r="AF131" s="54"/>
    </row>
    <row r="132" spans="1:3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10"/>
      <c r="AD132" s="54"/>
      <c r="AE132" s="54"/>
      <c r="AF132" s="54"/>
    </row>
    <row r="133" spans="1:3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10"/>
      <c r="AD133" s="54"/>
      <c r="AE133" s="54"/>
      <c r="AF133" s="54"/>
    </row>
    <row r="134" spans="1:3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10"/>
      <c r="AD134" s="54"/>
      <c r="AE134" s="54"/>
      <c r="AF134" s="54"/>
    </row>
    <row r="135" spans="1:3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10"/>
      <c r="AD135" s="54"/>
      <c r="AE135" s="54"/>
      <c r="AF135" s="54"/>
    </row>
    <row r="136" spans="1:3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10"/>
      <c r="AD136" s="54"/>
      <c r="AE136" s="54"/>
      <c r="AF136" s="54"/>
    </row>
    <row r="137" spans="1:3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10"/>
      <c r="AD137" s="54"/>
      <c r="AE137" s="54"/>
      <c r="AF137" s="54"/>
    </row>
    <row r="138" spans="1:3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10"/>
      <c r="AD138" s="54"/>
      <c r="AE138" s="54"/>
      <c r="AF138" s="54"/>
    </row>
    <row r="139" spans="1:3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10"/>
      <c r="AD139" s="54"/>
      <c r="AE139" s="54"/>
      <c r="AF139" s="54"/>
    </row>
    <row r="140" spans="1:3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10"/>
      <c r="AD140" s="54"/>
      <c r="AE140" s="54"/>
      <c r="AF140" s="54"/>
    </row>
    <row r="141" spans="1:3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10"/>
      <c r="AD141" s="54"/>
      <c r="AE141" s="54"/>
      <c r="AF141" s="54"/>
    </row>
    <row r="142" spans="1:3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10"/>
      <c r="AD142" s="54"/>
      <c r="AE142" s="54"/>
      <c r="AF142" s="54"/>
    </row>
    <row r="143" spans="1:3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10"/>
      <c r="AD143" s="54"/>
      <c r="AE143" s="54"/>
      <c r="AF143" s="54"/>
    </row>
    <row r="144" spans="1:3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10"/>
      <c r="AD144" s="54"/>
      <c r="AE144" s="54"/>
      <c r="AF144" s="54"/>
    </row>
    <row r="145" spans="1:3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10"/>
      <c r="AD145" s="54"/>
      <c r="AE145" s="54"/>
      <c r="AF145" s="54"/>
    </row>
    <row r="146" spans="1:3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5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10"/>
      <c r="AD146" s="54"/>
      <c r="AE146" s="54"/>
      <c r="AF146" s="54"/>
    </row>
    <row r="147" ht="15">
      <c r="AA147" s="10"/>
    </row>
    <row r="148" ht="15">
      <c r="AA148" s="10"/>
    </row>
    <row r="149" ht="15">
      <c r="AA149" s="10"/>
    </row>
    <row r="150" ht="15">
      <c r="AA150" s="10"/>
    </row>
    <row r="151" ht="15">
      <c r="AA151" s="10"/>
    </row>
    <row r="152" ht="15">
      <c r="AA152" s="10"/>
    </row>
    <row r="153" ht="15">
      <c r="AA153" s="10"/>
    </row>
    <row r="154" ht="15">
      <c r="AA154" s="10"/>
    </row>
    <row r="155" ht="15">
      <c r="AA155" s="10"/>
    </row>
    <row r="156" ht="15">
      <c r="AA156" s="10"/>
    </row>
    <row r="157" ht="15">
      <c r="AA157" s="10"/>
    </row>
    <row r="158" ht="15">
      <c r="AA158" s="10"/>
    </row>
    <row r="159" ht="15">
      <c r="AA159" s="10"/>
    </row>
    <row r="160" ht="15">
      <c r="AA160" s="10"/>
    </row>
    <row r="161" ht="15">
      <c r="AA161" s="10"/>
    </row>
  </sheetData>
  <sheetProtection selectLockedCells="1" selectUnlockedCells="1"/>
  <mergeCells count="130">
    <mergeCell ref="A9:H9"/>
    <mergeCell ref="A67:H67"/>
    <mergeCell ref="AA7:AA8"/>
    <mergeCell ref="AB7:AB8"/>
    <mergeCell ref="AC7:AC8"/>
    <mergeCell ref="AD7:AD8"/>
    <mergeCell ref="N7:N8"/>
    <mergeCell ref="T7:T8"/>
    <mergeCell ref="A65:L65"/>
    <mergeCell ref="A66:L66"/>
    <mergeCell ref="AE7:AE8"/>
    <mergeCell ref="AF7:AF8"/>
    <mergeCell ref="Q4:AF4"/>
    <mergeCell ref="T5:AF5"/>
    <mergeCell ref="P7:P8"/>
    <mergeCell ref="O7:O8"/>
    <mergeCell ref="N4:P6"/>
    <mergeCell ref="Q7:Q8"/>
    <mergeCell ref="R7:R8"/>
    <mergeCell ref="S7:S8"/>
    <mergeCell ref="A109:L109"/>
    <mergeCell ref="Q5:S6"/>
    <mergeCell ref="T6:V6"/>
    <mergeCell ref="W6:Z6"/>
    <mergeCell ref="AA6:AC6"/>
    <mergeCell ref="AD6:AF6"/>
    <mergeCell ref="M4:M8"/>
    <mergeCell ref="A4:L8"/>
    <mergeCell ref="A103:L103"/>
    <mergeCell ref="A104:L104"/>
    <mergeCell ref="A105:L105"/>
    <mergeCell ref="A106:L106"/>
    <mergeCell ref="A107:L107"/>
    <mergeCell ref="A108:L108"/>
    <mergeCell ref="A96:L96"/>
    <mergeCell ref="A97:L97"/>
    <mergeCell ref="A98:L98"/>
    <mergeCell ref="A99:L99"/>
    <mergeCell ref="A100:L100"/>
    <mergeCell ref="A101:L101"/>
    <mergeCell ref="A90:L90"/>
    <mergeCell ref="A91:L91"/>
    <mergeCell ref="A92:L92"/>
    <mergeCell ref="A93:L93"/>
    <mergeCell ref="A94:L94"/>
    <mergeCell ref="A95:L95"/>
    <mergeCell ref="A85:L85"/>
    <mergeCell ref="A86:L86"/>
    <mergeCell ref="A87:L87"/>
    <mergeCell ref="A88:L88"/>
    <mergeCell ref="A89:L89"/>
    <mergeCell ref="A79:L79"/>
    <mergeCell ref="A80:L80"/>
    <mergeCell ref="A81:L81"/>
    <mergeCell ref="A82:L82"/>
    <mergeCell ref="A83:L83"/>
    <mergeCell ref="A84:L84"/>
    <mergeCell ref="A76:L76"/>
    <mergeCell ref="A77:L77"/>
    <mergeCell ref="A78:L78"/>
    <mergeCell ref="A72:L72"/>
    <mergeCell ref="A73:L73"/>
    <mergeCell ref="A74:L74"/>
    <mergeCell ref="A75:L75"/>
    <mergeCell ref="A68:L68"/>
    <mergeCell ref="A69:L69"/>
    <mergeCell ref="A70:L70"/>
    <mergeCell ref="A71:L71"/>
    <mergeCell ref="A61:L61"/>
    <mergeCell ref="A62:L62"/>
    <mergeCell ref="A63:L63"/>
    <mergeCell ref="A64:L64"/>
    <mergeCell ref="A55:L55"/>
    <mergeCell ref="A56:L56"/>
    <mergeCell ref="A57:L57"/>
    <mergeCell ref="A58:L58"/>
    <mergeCell ref="A59:L59"/>
    <mergeCell ref="A60:L60"/>
    <mergeCell ref="A50:L50"/>
    <mergeCell ref="A51:L51"/>
    <mergeCell ref="A52:L52"/>
    <mergeCell ref="A53:L53"/>
    <mergeCell ref="A54:L54"/>
    <mergeCell ref="A44:L44"/>
    <mergeCell ref="A45:L45"/>
    <mergeCell ref="A46:L46"/>
    <mergeCell ref="A47:L47"/>
    <mergeCell ref="A48:L48"/>
    <mergeCell ref="A49:L49"/>
    <mergeCell ref="A38:L38"/>
    <mergeCell ref="A39:L39"/>
    <mergeCell ref="A40:L40"/>
    <mergeCell ref="A41:L41"/>
    <mergeCell ref="A42:L42"/>
    <mergeCell ref="A43:L43"/>
    <mergeCell ref="A31:L31"/>
    <mergeCell ref="A32:L32"/>
    <mergeCell ref="A34:L34"/>
    <mergeCell ref="A35:L35"/>
    <mergeCell ref="A36:L36"/>
    <mergeCell ref="A37:L37"/>
    <mergeCell ref="A33:H33"/>
    <mergeCell ref="A25:L25"/>
    <mergeCell ref="A26:L26"/>
    <mergeCell ref="A27:L27"/>
    <mergeCell ref="A28:L28"/>
    <mergeCell ref="A29:L29"/>
    <mergeCell ref="A30:L30"/>
    <mergeCell ref="A19:L19"/>
    <mergeCell ref="A20:L20"/>
    <mergeCell ref="A21:L21"/>
    <mergeCell ref="A22:L22"/>
    <mergeCell ref="A23:L23"/>
    <mergeCell ref="A24:L24"/>
    <mergeCell ref="A14:L14"/>
    <mergeCell ref="A15:L15"/>
    <mergeCell ref="A16:L16"/>
    <mergeCell ref="A17:L17"/>
    <mergeCell ref="A18:L18"/>
    <mergeCell ref="A10:L10"/>
    <mergeCell ref="A11:L11"/>
    <mergeCell ref="A12:L12"/>
    <mergeCell ref="A13:L13"/>
    <mergeCell ref="U7:U8"/>
    <mergeCell ref="V7:V8"/>
    <mergeCell ref="W7:W8"/>
    <mergeCell ref="Y7:Y8"/>
    <mergeCell ref="Z7:Z8"/>
    <mergeCell ref="A1:AA1"/>
    <mergeCell ref="L2:T2"/>
  </mergeCells>
  <printOptions/>
  <pageMargins left="0.5118110236220472" right="0" top="0.1968503937007874" bottom="0.1968503937007874" header="0.5118110236220472" footer="0.5118110236220472"/>
  <pageSetup fitToHeight="0" fitToWidth="1" horizontalDpi="300" verticalDpi="3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6" width="9.125" style="22" customWidth="1"/>
    <col min="7" max="7" width="13.375" style="22" customWidth="1"/>
    <col min="8" max="10" width="9.125" style="22" customWidth="1"/>
    <col min="11" max="11" width="16.125" style="22" customWidth="1"/>
    <col min="12" max="16384" width="9.125" style="22" customWidth="1"/>
  </cols>
  <sheetData>
    <row r="1" spans="1:12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 customHeight="1">
      <c r="A2" s="42"/>
      <c r="B2" s="42"/>
      <c r="C2" s="42"/>
      <c r="D2" s="42"/>
      <c r="E2" s="42"/>
      <c r="F2" s="42"/>
      <c r="G2" s="688" t="s">
        <v>80</v>
      </c>
      <c r="H2" s="686"/>
      <c r="I2" s="686"/>
      <c r="J2" s="686"/>
      <c r="K2" s="686"/>
      <c r="L2" s="42"/>
    </row>
    <row r="3" spans="1:12" ht="15" customHeight="1" hidden="1">
      <c r="A3" s="42"/>
      <c r="B3" s="42"/>
      <c r="C3" s="42"/>
      <c r="D3" s="42"/>
      <c r="E3" s="42"/>
      <c r="F3" s="42"/>
      <c r="G3" s="42"/>
      <c r="H3" s="42"/>
      <c r="I3" s="42"/>
      <c r="J3" s="42"/>
      <c r="K3" s="43" t="s">
        <v>119</v>
      </c>
      <c r="L3" s="42"/>
    </row>
    <row r="4" spans="1:12" ht="15" customHeight="1" hidden="1">
      <c r="A4" s="42"/>
      <c r="B4" s="42"/>
      <c r="C4" s="42"/>
      <c r="D4" s="42"/>
      <c r="E4" s="42"/>
      <c r="F4" s="42"/>
      <c r="G4" s="42"/>
      <c r="H4" s="42"/>
      <c r="I4" s="42"/>
      <c r="J4" s="692" t="s">
        <v>120</v>
      </c>
      <c r="K4" s="693"/>
      <c r="L4" s="42"/>
    </row>
    <row r="5" spans="1:12" ht="15" customHeight="1">
      <c r="A5" s="42"/>
      <c r="B5" s="42"/>
      <c r="C5" s="42"/>
      <c r="D5" s="42"/>
      <c r="E5" s="42"/>
      <c r="F5" s="42"/>
      <c r="G5" s="683" t="s">
        <v>120</v>
      </c>
      <c r="H5" s="684"/>
      <c r="I5" s="684"/>
      <c r="J5" s="684"/>
      <c r="K5" s="684"/>
      <c r="L5" s="42"/>
    </row>
    <row r="6" spans="1:12" ht="15.75">
      <c r="A6" s="42"/>
      <c r="B6" s="42"/>
      <c r="C6" s="42"/>
      <c r="D6" s="42"/>
      <c r="E6" s="42"/>
      <c r="F6" s="42"/>
      <c r="G6" s="685" t="s">
        <v>121</v>
      </c>
      <c r="H6" s="686"/>
      <c r="I6" s="686"/>
      <c r="J6" s="686"/>
      <c r="K6" s="686"/>
      <c r="L6" s="42"/>
    </row>
    <row r="7" spans="1:12" ht="15.75">
      <c r="A7" s="42"/>
      <c r="B7" s="42"/>
      <c r="C7" s="42"/>
      <c r="D7" s="42"/>
      <c r="E7" s="42"/>
      <c r="F7" s="42"/>
      <c r="G7" s="42"/>
      <c r="H7" s="42"/>
      <c r="I7" s="42"/>
      <c r="J7" s="42"/>
      <c r="K7" s="43"/>
      <c r="L7" s="42"/>
    </row>
    <row r="8" spans="1:12" ht="48.75" customHeight="1">
      <c r="A8" s="42"/>
      <c r="B8" s="42"/>
      <c r="C8" s="42"/>
      <c r="D8" s="42"/>
      <c r="E8" s="42"/>
      <c r="F8" s="87"/>
      <c r="G8" s="694" t="s">
        <v>379</v>
      </c>
      <c r="H8" s="695"/>
      <c r="I8" s="695"/>
      <c r="J8" s="695"/>
      <c r="K8" s="695"/>
      <c r="L8" s="42"/>
    </row>
    <row r="9" spans="1:13" ht="15.75">
      <c r="A9" s="42"/>
      <c r="B9" s="42"/>
      <c r="C9" s="42"/>
      <c r="D9" s="42"/>
      <c r="E9" s="42"/>
      <c r="F9" s="42"/>
      <c r="G9" s="696" t="s">
        <v>207</v>
      </c>
      <c r="H9" s="691"/>
      <c r="I9" s="691"/>
      <c r="J9" s="691"/>
      <c r="K9" s="691"/>
      <c r="L9" s="691"/>
      <c r="M9" s="691"/>
    </row>
    <row r="10" spans="1:12" ht="15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2"/>
    </row>
    <row r="11" spans="1:12" ht="15.75">
      <c r="A11" s="42"/>
      <c r="B11" s="42"/>
      <c r="C11" s="42"/>
      <c r="D11" s="42"/>
      <c r="E11" s="42"/>
      <c r="F11" s="42"/>
      <c r="G11" s="42"/>
      <c r="H11" s="42"/>
      <c r="I11" s="42"/>
      <c r="J11" s="683" t="s">
        <v>380</v>
      </c>
      <c r="K11" s="684"/>
      <c r="L11" s="42"/>
    </row>
    <row r="12" spans="1:12" ht="15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 t="s">
        <v>122</v>
      </c>
      <c r="L12" s="42"/>
    </row>
    <row r="13" spans="1:12" ht="15.75">
      <c r="A13" s="42"/>
      <c r="B13" s="42"/>
      <c r="C13" s="42"/>
      <c r="D13" s="42"/>
      <c r="E13" s="42"/>
      <c r="F13" s="42"/>
      <c r="G13" s="42"/>
      <c r="H13" s="689" t="s">
        <v>414</v>
      </c>
      <c r="I13" s="690"/>
      <c r="J13" s="690"/>
      <c r="K13" s="690"/>
      <c r="L13" s="42"/>
    </row>
    <row r="14" spans="1:12" ht="15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5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.75">
      <c r="A17" s="42"/>
      <c r="B17" s="42"/>
      <c r="C17" s="42"/>
      <c r="D17" s="42"/>
      <c r="E17" s="44" t="s">
        <v>415</v>
      </c>
      <c r="F17" s="42"/>
      <c r="G17" s="42"/>
      <c r="H17" s="42"/>
      <c r="I17" s="42"/>
      <c r="J17" s="42"/>
      <c r="K17" s="42"/>
      <c r="L17" s="42"/>
    </row>
    <row r="18" spans="1:12" ht="15.75">
      <c r="A18" s="42"/>
      <c r="B18" s="42"/>
      <c r="C18" s="42"/>
      <c r="D18" s="42"/>
      <c r="E18" s="44" t="s">
        <v>416</v>
      </c>
      <c r="F18" s="42"/>
      <c r="G18" s="42"/>
      <c r="H18" s="42"/>
      <c r="I18" s="42"/>
      <c r="J18" s="42"/>
      <c r="K18" s="42"/>
      <c r="L18" s="42"/>
    </row>
    <row r="19" spans="1:12" ht="15" customHeight="1">
      <c r="A19" s="42"/>
      <c r="B19" s="42"/>
      <c r="C19" s="42"/>
      <c r="D19" s="42"/>
      <c r="E19" s="45"/>
      <c r="F19" s="42"/>
      <c r="G19" s="42"/>
      <c r="H19" s="42"/>
      <c r="I19" s="42"/>
      <c r="J19" s="42"/>
      <c r="K19" s="42"/>
      <c r="L19" s="42"/>
    </row>
    <row r="20" spans="1:12" ht="15" customHeight="1">
      <c r="A20" s="42"/>
      <c r="B20" s="42"/>
      <c r="C20" s="42"/>
      <c r="D20" s="688" t="s">
        <v>417</v>
      </c>
      <c r="E20" s="691"/>
      <c r="F20" s="691"/>
      <c r="G20" s="42"/>
      <c r="H20" s="42"/>
      <c r="I20" s="42"/>
      <c r="J20" s="42"/>
      <c r="K20" s="42"/>
      <c r="L20" s="42"/>
    </row>
    <row r="21" spans="1:12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6" t="s">
        <v>123</v>
      </c>
      <c r="L21" s="42"/>
    </row>
    <row r="22" spans="1:12" ht="11.25" customHeight="1">
      <c r="A22" s="42"/>
      <c r="B22" s="42"/>
      <c r="C22" s="42"/>
      <c r="D22" s="42"/>
      <c r="E22" s="42"/>
      <c r="F22" s="42"/>
      <c r="G22" s="42"/>
      <c r="H22" s="42"/>
      <c r="I22" s="42"/>
      <c r="J22" s="42" t="s">
        <v>124</v>
      </c>
      <c r="K22" s="46" t="s">
        <v>418</v>
      </c>
      <c r="L22" s="42"/>
    </row>
    <row r="23" spans="1:12" ht="30.75" customHeight="1">
      <c r="A23" s="687" t="s">
        <v>367</v>
      </c>
      <c r="B23" s="426"/>
      <c r="C23" s="426"/>
      <c r="D23" s="426"/>
      <c r="E23" s="426"/>
      <c r="F23" s="426"/>
      <c r="G23" s="426"/>
      <c r="H23" s="426"/>
      <c r="I23" s="426"/>
      <c r="J23" s="687" t="s">
        <v>125</v>
      </c>
      <c r="K23" s="675"/>
      <c r="L23" s="42"/>
    </row>
    <row r="24" spans="1:12" ht="15.75">
      <c r="A24" s="42"/>
      <c r="B24" s="42"/>
      <c r="C24" s="42"/>
      <c r="D24" s="42"/>
      <c r="E24" s="42"/>
      <c r="F24" s="42"/>
      <c r="G24" s="42"/>
      <c r="H24" s="42"/>
      <c r="I24" s="42"/>
      <c r="J24" s="42" t="s">
        <v>126</v>
      </c>
      <c r="K24" s="88" t="s">
        <v>209</v>
      </c>
      <c r="L24" s="42"/>
    </row>
    <row r="25" spans="1:12" ht="15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 t="s">
        <v>125</v>
      </c>
      <c r="K25" s="46"/>
      <c r="L25" s="42"/>
    </row>
    <row r="26" spans="1:12" ht="13.5" customHeight="1">
      <c r="A26" s="687" t="s">
        <v>381</v>
      </c>
      <c r="B26" s="426"/>
      <c r="C26" s="426"/>
      <c r="D26" s="426"/>
      <c r="E26" s="426"/>
      <c r="F26" s="426"/>
      <c r="G26" s="426"/>
      <c r="H26" s="426"/>
      <c r="I26" s="426"/>
      <c r="J26" s="42" t="s">
        <v>127</v>
      </c>
      <c r="K26" s="46">
        <v>5226013480</v>
      </c>
      <c r="L26" s="42"/>
    </row>
    <row r="27" spans="1:12" ht="24" customHeight="1">
      <c r="A27" s="426"/>
      <c r="B27" s="426"/>
      <c r="C27" s="426"/>
      <c r="D27" s="426"/>
      <c r="E27" s="426"/>
      <c r="F27" s="426"/>
      <c r="G27" s="426"/>
      <c r="H27" s="426"/>
      <c r="I27" s="426"/>
      <c r="J27" s="42" t="s">
        <v>128</v>
      </c>
      <c r="K27" s="46">
        <v>522601001</v>
      </c>
      <c r="L27" s="42"/>
    </row>
    <row r="28" spans="1:12" ht="24" customHeight="1">
      <c r="A28" s="86"/>
      <c r="B28" s="86"/>
      <c r="C28" s="86"/>
      <c r="D28" s="86"/>
      <c r="E28" s="86"/>
      <c r="F28" s="86"/>
      <c r="G28" s="86"/>
      <c r="H28" s="86"/>
      <c r="I28" s="86"/>
      <c r="J28" s="42"/>
      <c r="K28" s="46"/>
      <c r="L28" s="42"/>
    </row>
    <row r="29" spans="1:12" ht="15.75">
      <c r="A29" s="687" t="s">
        <v>208</v>
      </c>
      <c r="B29" s="426"/>
      <c r="C29" s="426"/>
      <c r="D29" s="42"/>
      <c r="E29" s="42"/>
      <c r="F29" s="42"/>
      <c r="G29" s="42"/>
      <c r="H29" s="42"/>
      <c r="I29" s="42"/>
      <c r="J29" s="42" t="s">
        <v>81</v>
      </c>
      <c r="K29" s="46">
        <v>383</v>
      </c>
      <c r="L29" s="42"/>
    </row>
    <row r="30" spans="1:12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5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5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5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5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5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5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5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5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5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</sheetData>
  <sheetProtection/>
  <mergeCells count="13">
    <mergeCell ref="J4:K4"/>
    <mergeCell ref="G8:K8"/>
    <mergeCell ref="G9:M9"/>
    <mergeCell ref="G5:K5"/>
    <mergeCell ref="G6:K6"/>
    <mergeCell ref="A26:I27"/>
    <mergeCell ref="A29:C29"/>
    <mergeCell ref="J23:K23"/>
    <mergeCell ref="G2:K2"/>
    <mergeCell ref="J11:K11"/>
    <mergeCell ref="H13:K13"/>
    <mergeCell ref="D20:F20"/>
    <mergeCell ref="A23:I2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50" zoomScaleNormal="50" zoomScaleSheetLayoutView="50" zoomScalePageLayoutView="0" workbookViewId="0" topLeftCell="A1">
      <selection activeCell="G24" sqref="G24"/>
    </sheetView>
  </sheetViews>
  <sheetFormatPr defaultColWidth="9.00390625" defaultRowHeight="12.75"/>
  <cols>
    <col min="1" max="1" width="16.75390625" style="2" customWidth="1"/>
    <col min="2" max="2" width="81.125" style="2" customWidth="1"/>
    <col min="3" max="4" width="18.875" style="2" customWidth="1"/>
    <col min="5" max="5" width="25.375" style="2" customWidth="1"/>
    <col min="6" max="6" width="26.625" style="2" customWidth="1"/>
    <col min="7" max="8" width="27.25390625" style="2" customWidth="1"/>
    <col min="9" max="9" width="11.125" style="2" customWidth="1"/>
    <col min="10" max="16384" width="9.125" style="2" customWidth="1"/>
  </cols>
  <sheetData>
    <row r="1" spans="1:12" ht="36.75" customHeight="1">
      <c r="A1" s="66"/>
      <c r="B1" s="705" t="s">
        <v>297</v>
      </c>
      <c r="C1" s="426"/>
      <c r="D1" s="426"/>
      <c r="E1" s="426"/>
      <c r="F1" s="426"/>
      <c r="G1" s="426"/>
      <c r="H1" s="426"/>
      <c r="I1" s="58"/>
      <c r="J1" s="58"/>
      <c r="K1" s="58"/>
      <c r="L1" s="58"/>
    </row>
    <row r="2" spans="1:12" ht="18.75" customHeight="1">
      <c r="A2" s="66"/>
      <c r="B2" s="705"/>
      <c r="C2" s="426"/>
      <c r="D2" s="426"/>
      <c r="E2" s="426"/>
      <c r="F2" s="426"/>
      <c r="G2" s="426"/>
      <c r="H2" s="426"/>
      <c r="I2" s="58"/>
      <c r="J2" s="58"/>
      <c r="K2" s="58"/>
      <c r="L2" s="58"/>
    </row>
    <row r="3" spans="1:12" ht="27.75" customHeight="1">
      <c r="A3" s="67"/>
      <c r="B3" s="66"/>
      <c r="C3" s="66"/>
      <c r="D3" s="66"/>
      <c r="E3" s="66"/>
      <c r="F3" s="66"/>
      <c r="G3" s="66"/>
      <c r="H3" s="66"/>
      <c r="I3" s="59"/>
      <c r="J3" s="59"/>
      <c r="K3" s="59"/>
      <c r="L3" s="59"/>
    </row>
    <row r="4" spans="1:12" ht="23.25">
      <c r="A4" s="706" t="s">
        <v>39</v>
      </c>
      <c r="B4" s="706" t="s">
        <v>31</v>
      </c>
      <c r="C4" s="706" t="s">
        <v>148</v>
      </c>
      <c r="D4" s="706" t="s">
        <v>149</v>
      </c>
      <c r="E4" s="706" t="s">
        <v>150</v>
      </c>
      <c r="F4" s="706"/>
      <c r="G4" s="706"/>
      <c r="H4" s="706"/>
      <c r="I4" s="59"/>
      <c r="J4" s="59"/>
      <c r="K4" s="59"/>
      <c r="L4" s="59"/>
    </row>
    <row r="5" spans="1:12" ht="93" customHeight="1">
      <c r="A5" s="706"/>
      <c r="B5" s="706"/>
      <c r="C5" s="706"/>
      <c r="D5" s="706"/>
      <c r="E5" s="68" t="s">
        <v>422</v>
      </c>
      <c r="F5" s="68" t="s">
        <v>423</v>
      </c>
      <c r="G5" s="117" t="s">
        <v>424</v>
      </c>
      <c r="H5" s="68" t="s">
        <v>151</v>
      </c>
      <c r="I5" s="59"/>
      <c r="J5" s="59"/>
      <c r="K5" s="59"/>
      <c r="L5" s="59"/>
    </row>
    <row r="6" spans="1:12" ht="39.75" customHeight="1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59"/>
      <c r="J6" s="59"/>
      <c r="K6" s="59"/>
      <c r="L6" s="59"/>
    </row>
    <row r="7" spans="1:12" ht="62.25" customHeight="1">
      <c r="A7" s="703">
        <v>1</v>
      </c>
      <c r="B7" s="704" t="s">
        <v>152</v>
      </c>
      <c r="C7" s="704">
        <v>26000</v>
      </c>
      <c r="D7" s="700" t="s">
        <v>6</v>
      </c>
      <c r="E7" s="702">
        <f>E12</f>
        <v>5368345.62</v>
      </c>
      <c r="F7" s="702">
        <f>F12</f>
        <v>3114900</v>
      </c>
      <c r="G7" s="702">
        <f>G12</f>
        <v>3114900</v>
      </c>
      <c r="H7" s="702"/>
      <c r="I7" s="41"/>
      <c r="J7" s="41"/>
      <c r="K7" s="41"/>
      <c r="L7" s="41"/>
    </row>
    <row r="8" spans="1:12" ht="36" customHeight="1" hidden="1">
      <c r="A8" s="703"/>
      <c r="B8" s="704"/>
      <c r="C8" s="704"/>
      <c r="D8" s="701"/>
      <c r="E8" s="702"/>
      <c r="F8" s="702"/>
      <c r="G8" s="702"/>
      <c r="H8" s="702"/>
      <c r="I8" s="59"/>
      <c r="J8" s="59"/>
      <c r="K8" s="59"/>
      <c r="L8" s="59"/>
    </row>
    <row r="9" spans="1:12" ht="106.5" customHeight="1">
      <c r="A9" s="69" t="s">
        <v>64</v>
      </c>
      <c r="B9" s="70" t="s">
        <v>153</v>
      </c>
      <c r="C9" s="70">
        <v>26100</v>
      </c>
      <c r="D9" s="78" t="s">
        <v>177</v>
      </c>
      <c r="E9" s="77">
        <v>0</v>
      </c>
      <c r="F9" s="77">
        <v>0</v>
      </c>
      <c r="G9" s="77">
        <v>0</v>
      </c>
      <c r="H9" s="77"/>
      <c r="I9" s="60"/>
      <c r="J9" s="61"/>
      <c r="K9" s="62"/>
      <c r="L9" s="62"/>
    </row>
    <row r="10" spans="1:12" ht="87" customHeight="1">
      <c r="A10" s="69" t="s">
        <v>65</v>
      </c>
      <c r="B10" s="70" t="s">
        <v>154</v>
      </c>
      <c r="C10" s="70">
        <v>26200</v>
      </c>
      <c r="D10" s="78" t="s">
        <v>177</v>
      </c>
      <c r="E10" s="77">
        <v>0</v>
      </c>
      <c r="F10" s="77">
        <v>0</v>
      </c>
      <c r="G10" s="77">
        <v>0</v>
      </c>
      <c r="H10" s="77"/>
      <c r="I10" s="59"/>
      <c r="J10" s="59"/>
      <c r="K10" s="59"/>
      <c r="L10" s="59"/>
    </row>
    <row r="11" spans="1:12" ht="73.5" customHeight="1">
      <c r="A11" s="69" t="s">
        <v>155</v>
      </c>
      <c r="B11" s="70" t="s">
        <v>156</v>
      </c>
      <c r="C11" s="70">
        <v>26300</v>
      </c>
      <c r="D11" s="78" t="s">
        <v>177</v>
      </c>
      <c r="E11" s="77">
        <v>0</v>
      </c>
      <c r="F11" s="77">
        <v>0</v>
      </c>
      <c r="G11" s="77">
        <v>0</v>
      </c>
      <c r="H11" s="77"/>
      <c r="I11" s="64"/>
      <c r="J11" s="59"/>
      <c r="K11" s="59"/>
      <c r="L11" s="59"/>
    </row>
    <row r="12" spans="1:12" ht="85.5" customHeight="1">
      <c r="A12" s="69" t="s">
        <v>157</v>
      </c>
      <c r="B12" s="70" t="s">
        <v>158</v>
      </c>
      <c r="C12" s="70">
        <v>26400</v>
      </c>
      <c r="D12" s="78" t="s">
        <v>177</v>
      </c>
      <c r="E12" s="77">
        <f>E13+E19+E18+E15</f>
        <v>5368345.62</v>
      </c>
      <c r="F12" s="77">
        <f>F13+F19+F18</f>
        <v>3114900</v>
      </c>
      <c r="G12" s="77">
        <f>G13+G19+G18</f>
        <v>3114900</v>
      </c>
      <c r="H12" s="77"/>
      <c r="I12" s="59"/>
      <c r="J12" s="59"/>
      <c r="K12" s="59"/>
      <c r="L12" s="59"/>
    </row>
    <row r="13" spans="1:12" ht="72" customHeight="1">
      <c r="A13" s="72" t="s">
        <v>159</v>
      </c>
      <c r="B13" s="71" t="s">
        <v>160</v>
      </c>
      <c r="C13" s="71">
        <v>26410</v>
      </c>
      <c r="D13" s="78" t="s">
        <v>177</v>
      </c>
      <c r="E13" s="77">
        <v>4317145.62</v>
      </c>
      <c r="F13" s="77">
        <v>2064600</v>
      </c>
      <c r="G13" s="77">
        <v>2064600</v>
      </c>
      <c r="H13" s="77"/>
      <c r="I13" s="63"/>
      <c r="J13" s="59"/>
      <c r="K13" s="59"/>
      <c r="L13" s="59"/>
    </row>
    <row r="14" spans="1:12" ht="38.25" customHeight="1">
      <c r="A14" s="72" t="s">
        <v>161</v>
      </c>
      <c r="B14" s="71" t="s">
        <v>162</v>
      </c>
      <c r="C14" s="71">
        <v>26411</v>
      </c>
      <c r="D14" s="78" t="s">
        <v>177</v>
      </c>
      <c r="E14" s="77">
        <f>E13</f>
        <v>4317145.62</v>
      </c>
      <c r="F14" s="77">
        <f>F13</f>
        <v>2064600</v>
      </c>
      <c r="G14" s="77">
        <f>G13</f>
        <v>2064600</v>
      </c>
      <c r="H14" s="77"/>
      <c r="I14" s="65"/>
      <c r="J14" s="65"/>
      <c r="K14" s="65"/>
      <c r="L14" s="65"/>
    </row>
    <row r="15" spans="1:12" ht="74.25" customHeight="1">
      <c r="A15" s="72" t="s">
        <v>163</v>
      </c>
      <c r="B15" s="73" t="s">
        <v>164</v>
      </c>
      <c r="C15" s="71">
        <v>26420</v>
      </c>
      <c r="D15" s="78" t="s">
        <v>177</v>
      </c>
      <c r="E15" s="77">
        <f>'Раздел 1. 2021 год'!J60</f>
        <v>0</v>
      </c>
      <c r="F15" s="77">
        <v>0</v>
      </c>
      <c r="G15" s="77">
        <v>0</v>
      </c>
      <c r="H15" s="77"/>
      <c r="I15" s="21"/>
      <c r="J15" s="21"/>
      <c r="K15" s="21"/>
      <c r="L15" s="21"/>
    </row>
    <row r="16" spans="1:8" ht="44.25" customHeight="1">
      <c r="A16" s="72" t="s">
        <v>165</v>
      </c>
      <c r="B16" s="71" t="s">
        <v>162</v>
      </c>
      <c r="C16" s="71">
        <v>26421</v>
      </c>
      <c r="D16" s="78" t="s">
        <v>177</v>
      </c>
      <c r="E16" s="77">
        <f>E15</f>
        <v>0</v>
      </c>
      <c r="F16" s="77">
        <f>F15</f>
        <v>0</v>
      </c>
      <c r="G16" s="77">
        <f>G15</f>
        <v>0</v>
      </c>
      <c r="H16" s="77"/>
    </row>
    <row r="17" spans="1:8" ht="54" customHeight="1">
      <c r="A17" s="72" t="s">
        <v>166</v>
      </c>
      <c r="B17" s="71" t="s">
        <v>167</v>
      </c>
      <c r="C17" s="71">
        <v>26430</v>
      </c>
      <c r="D17" s="78" t="s">
        <v>177</v>
      </c>
      <c r="E17" s="77">
        <v>552200</v>
      </c>
      <c r="F17" s="77">
        <v>551300</v>
      </c>
      <c r="G17" s="77">
        <f>G18</f>
        <v>551300</v>
      </c>
      <c r="H17" s="77"/>
    </row>
    <row r="18" spans="1:8" ht="23.25">
      <c r="A18" s="72" t="s">
        <v>168</v>
      </c>
      <c r="B18" s="71" t="s">
        <v>162</v>
      </c>
      <c r="C18" s="71">
        <v>26431</v>
      </c>
      <c r="D18" s="78" t="s">
        <v>177</v>
      </c>
      <c r="E18" s="77">
        <f>E17</f>
        <v>552200</v>
      </c>
      <c r="F18" s="77">
        <v>551300</v>
      </c>
      <c r="G18" s="77">
        <v>551300</v>
      </c>
      <c r="H18" s="77"/>
    </row>
    <row r="19" spans="1:8" ht="46.5">
      <c r="A19" s="72" t="s">
        <v>298</v>
      </c>
      <c r="B19" s="71" t="s">
        <v>170</v>
      </c>
      <c r="C19" s="71">
        <v>26450</v>
      </c>
      <c r="D19" s="78" t="s">
        <v>177</v>
      </c>
      <c r="E19" s="77">
        <v>499000</v>
      </c>
      <c r="F19" s="77">
        <v>499000</v>
      </c>
      <c r="G19" s="77">
        <v>499000</v>
      </c>
      <c r="H19" s="77"/>
    </row>
    <row r="20" spans="1:8" ht="23.25">
      <c r="A20" s="72" t="s">
        <v>169</v>
      </c>
      <c r="B20" s="71" t="s">
        <v>162</v>
      </c>
      <c r="C20" s="71">
        <v>26451</v>
      </c>
      <c r="D20" s="78" t="s">
        <v>177</v>
      </c>
      <c r="E20" s="77">
        <f>E19</f>
        <v>499000</v>
      </c>
      <c r="F20" s="77">
        <v>499000</v>
      </c>
      <c r="G20" s="77">
        <v>499000</v>
      </c>
      <c r="H20" s="77"/>
    </row>
    <row r="21" spans="1:8" ht="23.25">
      <c r="A21" s="72" t="s">
        <v>171</v>
      </c>
      <c r="B21" s="71" t="s">
        <v>172</v>
      </c>
      <c r="C21" s="71">
        <v>26452</v>
      </c>
      <c r="D21" s="78" t="s">
        <v>177</v>
      </c>
      <c r="E21" s="77">
        <v>0</v>
      </c>
      <c r="F21" s="77">
        <v>0</v>
      </c>
      <c r="G21" s="77">
        <v>0</v>
      </c>
      <c r="H21" s="77"/>
    </row>
    <row r="22" spans="1:8" ht="100.5" customHeight="1">
      <c r="A22" s="72">
        <v>2</v>
      </c>
      <c r="B22" s="71" t="s">
        <v>173</v>
      </c>
      <c r="C22" s="71">
        <v>26500</v>
      </c>
      <c r="D22" s="78" t="s">
        <v>177</v>
      </c>
      <c r="E22" s="77">
        <f>E18+E16+E14+E19</f>
        <v>5368345.62</v>
      </c>
      <c r="F22" s="77">
        <f>F18+F16+F14+F19</f>
        <v>3114900</v>
      </c>
      <c r="G22" s="77">
        <f>G18+G16+G14+G19</f>
        <v>3114900</v>
      </c>
      <c r="H22" s="77"/>
    </row>
    <row r="23" spans="1:8" ht="23.25">
      <c r="A23" s="72"/>
      <c r="B23" s="71" t="s">
        <v>174</v>
      </c>
      <c r="C23" s="71">
        <v>26510</v>
      </c>
      <c r="D23" s="78" t="s">
        <v>177</v>
      </c>
      <c r="E23" s="77">
        <f>E22</f>
        <v>5368345.62</v>
      </c>
      <c r="F23" s="77">
        <f>F22</f>
        <v>3114900</v>
      </c>
      <c r="G23" s="77">
        <f>G22</f>
        <v>3114900</v>
      </c>
      <c r="H23" s="77"/>
    </row>
    <row r="24" spans="1:8" ht="105" customHeight="1">
      <c r="A24" s="72">
        <v>3</v>
      </c>
      <c r="B24" s="71" t="s">
        <v>175</v>
      </c>
      <c r="C24" s="71">
        <v>26600</v>
      </c>
      <c r="D24" s="78" t="s">
        <v>177</v>
      </c>
      <c r="E24" s="77">
        <v>0</v>
      </c>
      <c r="F24" s="77">
        <v>0</v>
      </c>
      <c r="G24" s="77">
        <v>0</v>
      </c>
      <c r="H24" s="77"/>
    </row>
    <row r="25" spans="1:8" ht="23.25">
      <c r="A25" s="72"/>
      <c r="B25" s="71" t="s">
        <v>174</v>
      </c>
      <c r="C25" s="71">
        <v>26610</v>
      </c>
      <c r="D25" s="78" t="s">
        <v>177</v>
      </c>
      <c r="E25" s="77">
        <v>0</v>
      </c>
      <c r="F25" s="77">
        <v>0</v>
      </c>
      <c r="G25" s="77">
        <v>0</v>
      </c>
      <c r="H25" s="77"/>
    </row>
    <row r="26" spans="1:8" ht="20.25">
      <c r="A26" s="75"/>
      <c r="B26" s="75"/>
      <c r="C26" s="75"/>
      <c r="D26" s="75"/>
      <c r="E26" s="75"/>
      <c r="F26" s="75"/>
      <c r="G26" s="75"/>
      <c r="H26" s="75"/>
    </row>
    <row r="27" spans="1:8" ht="20.25">
      <c r="A27" s="699" t="s">
        <v>412</v>
      </c>
      <c r="B27" s="699"/>
      <c r="C27" s="699"/>
      <c r="D27" s="699"/>
      <c r="E27" s="699"/>
      <c r="F27" s="699"/>
      <c r="G27" s="699"/>
      <c r="H27" s="75"/>
    </row>
    <row r="28" spans="1:8" ht="20.25">
      <c r="A28" s="75"/>
      <c r="B28" s="75"/>
      <c r="C28" s="75"/>
      <c r="D28" s="75"/>
      <c r="E28" s="75"/>
      <c r="F28" s="75"/>
      <c r="G28" s="75"/>
      <c r="H28" s="75"/>
    </row>
    <row r="29" spans="1:8" ht="20.25">
      <c r="A29" s="75"/>
      <c r="B29" s="75"/>
      <c r="C29" s="75"/>
      <c r="D29" s="75"/>
      <c r="E29" s="75"/>
      <c r="F29" s="75"/>
      <c r="G29" s="75"/>
      <c r="H29" s="75"/>
    </row>
    <row r="30" spans="1:8" ht="21" thickBot="1">
      <c r="A30" s="161" t="s">
        <v>176</v>
      </c>
      <c r="B30" s="707" t="s">
        <v>178</v>
      </c>
      <c r="C30" s="707"/>
      <c r="D30" s="707"/>
      <c r="E30" s="162" t="s">
        <v>299</v>
      </c>
      <c r="F30" s="707" t="s">
        <v>300</v>
      </c>
      <c r="G30" s="707"/>
      <c r="H30" s="75"/>
    </row>
    <row r="31" spans="1:8" ht="20.25">
      <c r="A31" s="42"/>
      <c r="B31" s="697" t="s">
        <v>301</v>
      </c>
      <c r="C31" s="698"/>
      <c r="D31" s="698"/>
      <c r="E31" s="698"/>
      <c r="F31" s="698"/>
      <c r="G31" s="698"/>
      <c r="H31" s="75"/>
    </row>
    <row r="32" spans="1:8" ht="20.25">
      <c r="A32" s="75"/>
      <c r="B32" s="75"/>
      <c r="C32" s="75"/>
      <c r="D32" s="75"/>
      <c r="E32" s="75"/>
      <c r="F32" s="75"/>
      <c r="G32" s="75"/>
      <c r="H32" s="75"/>
    </row>
    <row r="33" spans="1:8" ht="20.25">
      <c r="A33" s="75"/>
      <c r="B33" s="75"/>
      <c r="C33" s="75"/>
      <c r="D33" s="75"/>
      <c r="E33" s="75"/>
      <c r="F33" s="75"/>
      <c r="G33" s="75"/>
      <c r="H33" s="75"/>
    </row>
    <row r="34" spans="1:8" ht="20.25">
      <c r="A34" s="75"/>
      <c r="B34" s="75"/>
      <c r="C34" s="75"/>
      <c r="D34" s="75"/>
      <c r="E34" s="75"/>
      <c r="F34" s="75"/>
      <c r="G34" s="75"/>
      <c r="H34" s="75"/>
    </row>
    <row r="35" spans="1:8" ht="20.25">
      <c r="A35" s="75"/>
      <c r="B35" s="75"/>
      <c r="C35" s="75"/>
      <c r="D35" s="75"/>
      <c r="E35" s="75"/>
      <c r="F35" s="75"/>
      <c r="G35" s="75"/>
      <c r="H35" s="75"/>
    </row>
    <row r="36" spans="1:8" ht="20.25">
      <c r="A36" s="76"/>
      <c r="B36" s="76"/>
      <c r="C36" s="76"/>
      <c r="D36" s="76"/>
      <c r="E36" s="76"/>
      <c r="F36" s="76"/>
      <c r="G36" s="76"/>
      <c r="H36" s="76"/>
    </row>
    <row r="37" spans="1:8" ht="20.25">
      <c r="A37" s="76"/>
      <c r="B37" s="76"/>
      <c r="C37" s="76"/>
      <c r="D37" s="76"/>
      <c r="E37" s="76"/>
      <c r="F37" s="76"/>
      <c r="G37" s="76"/>
      <c r="H37" s="76"/>
    </row>
  </sheetData>
  <sheetProtection/>
  <mergeCells count="19">
    <mergeCell ref="B1:H1"/>
    <mergeCell ref="B2:H2"/>
    <mergeCell ref="A4:A5"/>
    <mergeCell ref="B4:B5"/>
    <mergeCell ref="C4:C5"/>
    <mergeCell ref="B30:D30"/>
    <mergeCell ref="F30:G30"/>
    <mergeCell ref="D4:D5"/>
    <mergeCell ref="E4:H4"/>
    <mergeCell ref="H7:H8"/>
    <mergeCell ref="B31:G31"/>
    <mergeCell ref="A27:G27"/>
    <mergeCell ref="D7:D8"/>
    <mergeCell ref="E7:E8"/>
    <mergeCell ref="F7:F8"/>
    <mergeCell ref="A7:A8"/>
    <mergeCell ref="B7:B8"/>
    <mergeCell ref="C7:C8"/>
    <mergeCell ref="G7:G8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7" zoomScaleNormal="87" zoomScalePageLayoutView="0" workbookViewId="0" topLeftCell="A66">
      <selection activeCell="J85" sqref="J85"/>
    </sheetView>
  </sheetViews>
  <sheetFormatPr defaultColWidth="9.00390625" defaultRowHeight="12.75"/>
  <cols>
    <col min="1" max="1" width="7.125" style="1" customWidth="1"/>
    <col min="2" max="2" width="20.2539062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2539062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417" t="s">
        <v>425</v>
      </c>
      <c r="B1" s="422"/>
      <c r="C1" s="422"/>
      <c r="D1" s="422"/>
      <c r="E1" s="422"/>
      <c r="F1" s="422"/>
      <c r="G1" s="422"/>
      <c r="H1" s="422"/>
      <c r="I1" s="422"/>
    </row>
    <row r="2" spans="1:9" s="16" customFormat="1" ht="15" customHeight="1">
      <c r="A2" s="422"/>
      <c r="B2" s="422"/>
      <c r="C2" s="422"/>
      <c r="D2" s="422"/>
      <c r="E2" s="422"/>
      <c r="F2" s="422"/>
      <c r="G2" s="422"/>
      <c r="H2" s="422"/>
      <c r="I2" s="422"/>
    </row>
    <row r="3" spans="1:8" ht="15.75">
      <c r="A3" s="15"/>
      <c r="B3" s="417" t="s">
        <v>306</v>
      </c>
      <c r="C3" s="422"/>
      <c r="D3" s="422"/>
      <c r="E3" s="422"/>
      <c r="F3" s="422"/>
      <c r="G3" s="422"/>
      <c r="H3" s="422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2:3" ht="15.75">
      <c r="B5" s="20" t="s">
        <v>57</v>
      </c>
      <c r="C5" s="20">
        <v>111</v>
      </c>
    </row>
    <row r="6" spans="2:8" ht="31.5" customHeight="1">
      <c r="B6" s="423" t="s">
        <v>58</v>
      </c>
      <c r="C6" s="424"/>
      <c r="D6" s="424"/>
      <c r="E6" s="425" t="s">
        <v>307</v>
      </c>
      <c r="F6" s="426"/>
      <c r="G6" s="426"/>
      <c r="H6" s="426"/>
    </row>
    <row r="7" spans="2:8" ht="15.75">
      <c r="B7" s="20"/>
      <c r="C7" s="20"/>
      <c r="D7" s="20"/>
      <c r="E7" s="168"/>
      <c r="F7" s="86"/>
      <c r="G7" s="86"/>
      <c r="H7" s="86"/>
    </row>
    <row r="8" spans="1:8" ht="13.5">
      <c r="A8" s="417" t="s">
        <v>308</v>
      </c>
      <c r="B8" s="427"/>
      <c r="C8" s="427"/>
      <c r="D8" s="427"/>
      <c r="E8" s="427"/>
      <c r="F8" s="427"/>
      <c r="G8" s="427"/>
      <c r="H8" s="427"/>
    </row>
    <row r="10" spans="1:8" ht="31.5" customHeight="1">
      <c r="A10" s="428" t="s">
        <v>39</v>
      </c>
      <c r="B10" s="431" t="s">
        <v>52</v>
      </c>
      <c r="C10" s="431" t="s">
        <v>55</v>
      </c>
      <c r="D10" s="434" t="s">
        <v>309</v>
      </c>
      <c r="E10" s="435"/>
      <c r="F10" s="435"/>
      <c r="G10" s="436"/>
      <c r="H10" s="437" t="s">
        <v>312</v>
      </c>
    </row>
    <row r="11" spans="1:8" ht="15">
      <c r="A11" s="429"/>
      <c r="B11" s="432"/>
      <c r="C11" s="432"/>
      <c r="D11" s="428" t="s">
        <v>53</v>
      </c>
      <c r="E11" s="439" t="s">
        <v>36</v>
      </c>
      <c r="F11" s="440"/>
      <c r="G11" s="441"/>
      <c r="H11" s="438"/>
    </row>
    <row r="12" spans="1:8" ht="62.25" customHeight="1">
      <c r="A12" s="430"/>
      <c r="B12" s="433"/>
      <c r="C12" s="433"/>
      <c r="D12" s="430"/>
      <c r="E12" s="169" t="s">
        <v>54</v>
      </c>
      <c r="F12" s="169" t="s">
        <v>310</v>
      </c>
      <c r="G12" s="169" t="s">
        <v>311</v>
      </c>
      <c r="H12" s="438"/>
    </row>
    <row r="13" spans="1:8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70">
        <v>8</v>
      </c>
    </row>
    <row r="14" spans="1:10" ht="15.75">
      <c r="A14" s="224">
        <v>1</v>
      </c>
      <c r="B14" s="217" t="s">
        <v>85</v>
      </c>
      <c r="C14" s="185">
        <v>1</v>
      </c>
      <c r="D14" s="185">
        <f>E14+G14</f>
        <v>33125.83</v>
      </c>
      <c r="E14" s="185">
        <v>17468</v>
      </c>
      <c r="F14" s="185"/>
      <c r="G14" s="185">
        <v>15657.83</v>
      </c>
      <c r="H14" s="218">
        <v>397510</v>
      </c>
      <c r="J14" s="39"/>
    </row>
    <row r="15" spans="1:10" s="16" customFormat="1" ht="15.75">
      <c r="A15" s="224">
        <v>2</v>
      </c>
      <c r="B15" s="217" t="s">
        <v>382</v>
      </c>
      <c r="C15" s="185">
        <v>1</v>
      </c>
      <c r="D15" s="185">
        <f>E15+G15</f>
        <v>30722</v>
      </c>
      <c r="E15" s="185">
        <v>15722</v>
      </c>
      <c r="F15" s="185"/>
      <c r="G15" s="185">
        <v>15000</v>
      </c>
      <c r="H15" s="218">
        <f>D15*C15*12</f>
        <v>368664</v>
      </c>
      <c r="I15" s="2"/>
      <c r="J15" s="2"/>
    </row>
    <row r="16" spans="1:10" ht="15.75">
      <c r="A16" s="224">
        <v>3</v>
      </c>
      <c r="B16" s="217" t="s">
        <v>383</v>
      </c>
      <c r="C16" s="185">
        <v>6</v>
      </c>
      <c r="D16" s="185">
        <f>E16+G16</f>
        <v>26722</v>
      </c>
      <c r="E16" s="185">
        <v>18722</v>
      </c>
      <c r="F16" s="185"/>
      <c r="G16" s="185">
        <v>8000</v>
      </c>
      <c r="H16" s="218">
        <f aca="true" t="shared" si="0" ref="H16:H21">C16*D16*12</f>
        <v>1923984</v>
      </c>
      <c r="I16" s="16"/>
      <c r="J16" s="16"/>
    </row>
    <row r="17" spans="1:8" ht="15" customHeight="1">
      <c r="A17" s="224">
        <v>4</v>
      </c>
      <c r="B17" s="217" t="s">
        <v>384</v>
      </c>
      <c r="C17" s="185">
        <v>11.5</v>
      </c>
      <c r="D17" s="185">
        <f>E17+G17</f>
        <v>24271</v>
      </c>
      <c r="E17" s="185">
        <v>15071</v>
      </c>
      <c r="F17" s="185"/>
      <c r="G17" s="185">
        <v>9200</v>
      </c>
      <c r="H17" s="218">
        <f t="shared" si="0"/>
        <v>3349398</v>
      </c>
    </row>
    <row r="18" spans="1:8" ht="15.75">
      <c r="A18" s="224">
        <v>5</v>
      </c>
      <c r="B18" s="217" t="s">
        <v>385</v>
      </c>
      <c r="C18" s="185">
        <v>1</v>
      </c>
      <c r="D18" s="185">
        <f>E18+G18</f>
        <v>24055</v>
      </c>
      <c r="E18" s="185">
        <v>14055</v>
      </c>
      <c r="F18" s="185"/>
      <c r="G18" s="185">
        <v>10000</v>
      </c>
      <c r="H18" s="218">
        <f t="shared" si="0"/>
        <v>288660</v>
      </c>
    </row>
    <row r="19" spans="1:8" ht="21" customHeight="1">
      <c r="A19" s="224">
        <v>6</v>
      </c>
      <c r="B19" s="217" t="s">
        <v>386</v>
      </c>
      <c r="C19" s="185">
        <v>2</v>
      </c>
      <c r="D19" s="185">
        <f>E19+G19+F19</f>
        <v>21463</v>
      </c>
      <c r="E19" s="185">
        <v>11642</v>
      </c>
      <c r="F19" s="185">
        <v>5821</v>
      </c>
      <c r="G19" s="185">
        <v>4000</v>
      </c>
      <c r="H19" s="218">
        <f t="shared" si="0"/>
        <v>515112</v>
      </c>
    </row>
    <row r="20" spans="1:8" ht="15.75">
      <c r="A20" s="224">
        <v>7</v>
      </c>
      <c r="B20" s="217" t="s">
        <v>388</v>
      </c>
      <c r="C20" s="185">
        <v>1</v>
      </c>
      <c r="D20" s="185">
        <f>E20+G20</f>
        <v>22055</v>
      </c>
      <c r="E20" s="185">
        <v>14055</v>
      </c>
      <c r="F20" s="185"/>
      <c r="G20" s="185">
        <v>8000</v>
      </c>
      <c r="H20" s="218">
        <f t="shared" si="0"/>
        <v>264660</v>
      </c>
    </row>
    <row r="21" spans="1:10" s="16" customFormat="1" ht="15.75">
      <c r="A21" s="224">
        <v>8</v>
      </c>
      <c r="B21" s="217" t="s">
        <v>387</v>
      </c>
      <c r="C21" s="185">
        <v>1</v>
      </c>
      <c r="D21" s="185">
        <f>E21+G21</f>
        <v>22559</v>
      </c>
      <c r="E21" s="185">
        <v>12559</v>
      </c>
      <c r="F21" s="185"/>
      <c r="G21" s="185">
        <v>10000</v>
      </c>
      <c r="H21" s="218">
        <f t="shared" si="0"/>
        <v>270708</v>
      </c>
      <c r="I21" s="2"/>
      <c r="J21" s="2"/>
    </row>
    <row r="22" spans="1:10" ht="15.75">
      <c r="A22" s="224">
        <v>9</v>
      </c>
      <c r="B22" s="217" t="s">
        <v>368</v>
      </c>
      <c r="C22" s="185">
        <v>1</v>
      </c>
      <c r="D22" s="185">
        <f>E22+G22</f>
        <v>12792</v>
      </c>
      <c r="E22" s="185">
        <v>11650</v>
      </c>
      <c r="F22" s="185"/>
      <c r="G22" s="185">
        <v>1142</v>
      </c>
      <c r="H22" s="218">
        <f>C22*D22*12</f>
        <v>153504</v>
      </c>
      <c r="I22" s="16"/>
      <c r="J22" s="16"/>
    </row>
    <row r="23" spans="1:8" ht="15" customHeight="1">
      <c r="A23" s="442" t="s">
        <v>56</v>
      </c>
      <c r="B23" s="443"/>
      <c r="C23" s="219">
        <f>C14+C15+C22+C16+C17+C18+C19+C21+C20</f>
        <v>25.5</v>
      </c>
      <c r="D23" s="219" t="s">
        <v>6</v>
      </c>
      <c r="E23" s="219" t="s">
        <v>6</v>
      </c>
      <c r="F23" s="219" t="s">
        <v>6</v>
      </c>
      <c r="G23" s="219" t="s">
        <v>6</v>
      </c>
      <c r="H23" s="220">
        <f>H14+H15+H16+H17+H18+H19+H20+H21+H22</f>
        <v>7532200</v>
      </c>
    </row>
    <row r="24" spans="1:8" ht="45" customHeight="1">
      <c r="A24" s="172"/>
      <c r="B24" s="172"/>
      <c r="C24" s="172"/>
      <c r="D24" s="172"/>
      <c r="E24" s="172"/>
      <c r="F24" s="172"/>
      <c r="G24" s="172"/>
      <c r="H24" s="172"/>
    </row>
    <row r="25" spans="1:8" ht="13.5">
      <c r="A25" s="334" t="s">
        <v>315</v>
      </c>
      <c r="B25" s="444"/>
      <c r="C25" s="444"/>
      <c r="D25" s="444"/>
      <c r="E25" s="444"/>
      <c r="F25" s="444"/>
      <c r="G25" s="444"/>
      <c r="H25" s="444"/>
    </row>
    <row r="26" spans="1:8" ht="15.75">
      <c r="A26" s="172"/>
      <c r="B26" s="171" t="s">
        <v>57</v>
      </c>
      <c r="C26" s="171">
        <v>112</v>
      </c>
      <c r="D26" s="172"/>
      <c r="E26" s="172"/>
      <c r="F26" s="172"/>
      <c r="G26" s="172"/>
      <c r="H26" s="172"/>
    </row>
    <row r="27" spans="1:8" ht="15.75">
      <c r="A27" s="172"/>
      <c r="B27" s="445" t="s">
        <v>58</v>
      </c>
      <c r="C27" s="446"/>
      <c r="D27" s="446"/>
      <c r="E27" s="447" t="s">
        <v>307</v>
      </c>
      <c r="F27" s="337"/>
      <c r="G27" s="337"/>
      <c r="H27" s="337"/>
    </row>
    <row r="28" spans="1:8" ht="15.75">
      <c r="A28" s="172"/>
      <c r="B28" s="446"/>
      <c r="C28" s="446"/>
      <c r="D28" s="446"/>
      <c r="E28" s="337"/>
      <c r="F28" s="337"/>
      <c r="G28" s="337"/>
      <c r="H28" s="337"/>
    </row>
    <row r="29" spans="1:8" ht="15.75">
      <c r="A29" s="172"/>
      <c r="B29" s="172"/>
      <c r="C29" s="172"/>
      <c r="D29" s="172"/>
      <c r="E29" s="172"/>
      <c r="F29" s="172"/>
      <c r="G29" s="172"/>
      <c r="H29" s="172"/>
    </row>
    <row r="30" spans="1:8" ht="47.25">
      <c r="A30" s="222" t="s">
        <v>39</v>
      </c>
      <c r="B30" s="448" t="s">
        <v>59</v>
      </c>
      <c r="C30" s="449"/>
      <c r="D30" s="450" t="s">
        <v>313</v>
      </c>
      <c r="E30" s="451"/>
      <c r="F30" s="223" t="s">
        <v>314</v>
      </c>
      <c r="G30" s="223" t="s">
        <v>61</v>
      </c>
      <c r="H30" s="223" t="s">
        <v>62</v>
      </c>
    </row>
    <row r="31" spans="1:8" ht="15.75">
      <c r="A31" s="224">
        <v>1</v>
      </c>
      <c r="B31" s="452">
        <v>2</v>
      </c>
      <c r="C31" s="453"/>
      <c r="D31" s="452">
        <v>3</v>
      </c>
      <c r="E31" s="453"/>
      <c r="F31" s="224">
        <v>4</v>
      </c>
      <c r="G31" s="224">
        <v>5</v>
      </c>
      <c r="H31" s="224">
        <v>6</v>
      </c>
    </row>
    <row r="32" spans="1:8" ht="17.25" customHeight="1">
      <c r="A32" s="224">
        <v>1</v>
      </c>
      <c r="B32" s="454" t="s">
        <v>109</v>
      </c>
      <c r="C32" s="455"/>
      <c r="D32" s="456">
        <v>100</v>
      </c>
      <c r="E32" s="457"/>
      <c r="F32" s="185">
        <v>20</v>
      </c>
      <c r="G32" s="185">
        <v>5</v>
      </c>
      <c r="H32" s="187">
        <v>10000</v>
      </c>
    </row>
    <row r="33" spans="1:8" ht="19.5" customHeight="1">
      <c r="A33" s="224">
        <v>2</v>
      </c>
      <c r="B33" s="458" t="s">
        <v>110</v>
      </c>
      <c r="C33" s="459"/>
      <c r="D33" s="227"/>
      <c r="E33" s="228">
        <v>0</v>
      </c>
      <c r="F33" s="185">
        <v>0</v>
      </c>
      <c r="G33" s="185">
        <v>0</v>
      </c>
      <c r="H33" s="187">
        <v>0</v>
      </c>
    </row>
    <row r="34" spans="1:8" ht="15" customHeight="1">
      <c r="A34" s="224">
        <v>3</v>
      </c>
      <c r="B34" s="458" t="s">
        <v>111</v>
      </c>
      <c r="C34" s="460"/>
      <c r="D34" s="227"/>
      <c r="E34" s="228">
        <v>0</v>
      </c>
      <c r="F34" s="185">
        <v>0</v>
      </c>
      <c r="G34" s="185">
        <v>0</v>
      </c>
      <c r="H34" s="187">
        <f>E34*F34*G34</f>
        <v>0</v>
      </c>
    </row>
    <row r="35" spans="1:10" s="16" customFormat="1" ht="15.75">
      <c r="A35" s="454" t="s">
        <v>56</v>
      </c>
      <c r="B35" s="346"/>
      <c r="C35" s="347"/>
      <c r="D35" s="461" t="s">
        <v>6</v>
      </c>
      <c r="E35" s="462"/>
      <c r="F35" s="229" t="s">
        <v>6</v>
      </c>
      <c r="G35" s="229" t="s">
        <v>6</v>
      </c>
      <c r="H35" s="188">
        <f>H32+H33+H34</f>
        <v>10000</v>
      </c>
      <c r="I35" s="2"/>
      <c r="J35" s="2"/>
    </row>
    <row r="36" spans="1:10" ht="15.75">
      <c r="A36" s="172"/>
      <c r="B36" s="172"/>
      <c r="C36" s="172"/>
      <c r="D36" s="172"/>
      <c r="E36" s="172"/>
      <c r="F36" s="172"/>
      <c r="G36" s="172"/>
      <c r="H36" s="172"/>
      <c r="I36" s="16"/>
      <c r="J36" s="16"/>
    </row>
    <row r="37" spans="1:8" ht="39.75" customHeight="1">
      <c r="A37" s="172"/>
      <c r="B37" s="172"/>
      <c r="C37" s="172"/>
      <c r="D37" s="172"/>
      <c r="E37" s="172"/>
      <c r="F37" s="172"/>
      <c r="G37" s="172"/>
      <c r="H37" s="172"/>
    </row>
    <row r="38" spans="1:8" ht="13.5">
      <c r="A38" s="334" t="s">
        <v>315</v>
      </c>
      <c r="B38" s="444"/>
      <c r="C38" s="444"/>
      <c r="D38" s="444"/>
      <c r="E38" s="444"/>
      <c r="F38" s="444"/>
      <c r="G38" s="444"/>
      <c r="H38" s="444"/>
    </row>
    <row r="39" spans="1:8" ht="20.25" customHeight="1">
      <c r="A39" s="172"/>
      <c r="B39" s="171" t="s">
        <v>57</v>
      </c>
      <c r="C39" s="171">
        <v>112</v>
      </c>
      <c r="D39" s="172"/>
      <c r="E39" s="172"/>
      <c r="F39" s="172"/>
      <c r="G39" s="172"/>
      <c r="H39" s="172"/>
    </row>
    <row r="40" spans="1:8" ht="15.75">
      <c r="A40" s="172"/>
      <c r="B40" s="445" t="s">
        <v>58</v>
      </c>
      <c r="C40" s="446"/>
      <c r="D40" s="446"/>
      <c r="E40" s="447" t="s">
        <v>35</v>
      </c>
      <c r="F40" s="337"/>
      <c r="G40" s="337"/>
      <c r="H40" s="337"/>
    </row>
    <row r="41" spans="1:8" ht="15.75">
      <c r="A41" s="172"/>
      <c r="B41" s="446"/>
      <c r="C41" s="446"/>
      <c r="D41" s="446"/>
      <c r="E41" s="337"/>
      <c r="F41" s="337"/>
      <c r="G41" s="337"/>
      <c r="H41" s="337"/>
    </row>
    <row r="42" spans="1:8" ht="15.75">
      <c r="A42" s="172"/>
      <c r="B42" s="172"/>
      <c r="C42" s="172"/>
      <c r="D42" s="172"/>
      <c r="E42" s="172"/>
      <c r="F42" s="172"/>
      <c r="G42" s="172"/>
      <c r="H42" s="172"/>
    </row>
    <row r="43" spans="1:8" ht="47.25">
      <c r="A43" s="222" t="s">
        <v>39</v>
      </c>
      <c r="B43" s="448" t="s">
        <v>59</v>
      </c>
      <c r="C43" s="449"/>
      <c r="D43" s="450" t="s">
        <v>313</v>
      </c>
      <c r="E43" s="451"/>
      <c r="F43" s="223" t="s">
        <v>314</v>
      </c>
      <c r="G43" s="223" t="s">
        <v>61</v>
      </c>
      <c r="H43" s="223" t="s">
        <v>62</v>
      </c>
    </row>
    <row r="44" spans="1:8" ht="15" customHeight="1">
      <c r="A44" s="224">
        <v>1</v>
      </c>
      <c r="B44" s="452">
        <v>2</v>
      </c>
      <c r="C44" s="453"/>
      <c r="D44" s="452">
        <v>3</v>
      </c>
      <c r="E44" s="453"/>
      <c r="F44" s="224">
        <v>4</v>
      </c>
      <c r="G44" s="224">
        <v>5</v>
      </c>
      <c r="H44" s="224">
        <v>6</v>
      </c>
    </row>
    <row r="45" spans="1:8" ht="15" customHeight="1">
      <c r="A45" s="224">
        <v>1</v>
      </c>
      <c r="B45" s="454" t="s">
        <v>109</v>
      </c>
      <c r="C45" s="455"/>
      <c r="D45" s="456">
        <v>100</v>
      </c>
      <c r="E45" s="457"/>
      <c r="F45" s="185">
        <v>2</v>
      </c>
      <c r="G45" s="185">
        <v>5</v>
      </c>
      <c r="H45" s="187">
        <v>1000</v>
      </c>
    </row>
    <row r="46" spans="1:8" ht="15.75">
      <c r="A46" s="224">
        <v>2</v>
      </c>
      <c r="B46" s="458" t="s">
        <v>110</v>
      </c>
      <c r="C46" s="459"/>
      <c r="D46" s="227"/>
      <c r="E46" s="228">
        <v>0</v>
      </c>
      <c r="F46" s="185">
        <v>0</v>
      </c>
      <c r="G46" s="185">
        <v>0</v>
      </c>
      <c r="H46" s="187">
        <v>0</v>
      </c>
    </row>
    <row r="47" spans="1:8" ht="15" customHeight="1">
      <c r="A47" s="224">
        <v>3</v>
      </c>
      <c r="B47" s="458" t="s">
        <v>111</v>
      </c>
      <c r="C47" s="460"/>
      <c r="D47" s="227"/>
      <c r="E47" s="228">
        <v>0</v>
      </c>
      <c r="F47" s="185">
        <v>0</v>
      </c>
      <c r="G47" s="185">
        <v>0</v>
      </c>
      <c r="H47" s="187">
        <f>E47*F47*G47</f>
        <v>0</v>
      </c>
    </row>
    <row r="48" spans="1:8" ht="15.75">
      <c r="A48" s="454" t="s">
        <v>56</v>
      </c>
      <c r="B48" s="346"/>
      <c r="C48" s="347"/>
      <c r="D48" s="461" t="s">
        <v>6</v>
      </c>
      <c r="E48" s="462"/>
      <c r="F48" s="229" t="s">
        <v>6</v>
      </c>
      <c r="G48" s="229" t="s">
        <v>6</v>
      </c>
      <c r="H48" s="188">
        <f>H45+H46+H47</f>
        <v>1000</v>
      </c>
    </row>
    <row r="49" spans="1:8" ht="15.75">
      <c r="A49" s="172"/>
      <c r="B49" s="172"/>
      <c r="C49" s="172"/>
      <c r="D49" s="172"/>
      <c r="E49" s="172"/>
      <c r="F49" s="172"/>
      <c r="G49" s="172"/>
      <c r="H49" s="172"/>
    </row>
    <row r="50" spans="1:8" ht="15.75">
      <c r="A50" s="172"/>
      <c r="B50" s="172"/>
      <c r="C50" s="172"/>
      <c r="D50" s="172"/>
      <c r="E50" s="172"/>
      <c r="F50" s="172"/>
      <c r="G50" s="172"/>
      <c r="H50" s="172"/>
    </row>
    <row r="51" spans="1:8" ht="13.5">
      <c r="A51" s="334" t="s">
        <v>316</v>
      </c>
      <c r="B51" s="444"/>
      <c r="C51" s="444"/>
      <c r="D51" s="444"/>
      <c r="E51" s="444"/>
      <c r="F51" s="444"/>
      <c r="G51" s="444"/>
      <c r="H51" s="444"/>
    </row>
    <row r="52" spans="1:8" ht="15.75">
      <c r="A52" s="172"/>
      <c r="B52" s="171" t="s">
        <v>57</v>
      </c>
      <c r="C52" s="171">
        <v>111</v>
      </c>
      <c r="D52" s="172"/>
      <c r="E52" s="172"/>
      <c r="F52" s="172"/>
      <c r="G52" s="172"/>
      <c r="H52" s="172"/>
    </row>
    <row r="53" spans="1:8" ht="15.75">
      <c r="A53" s="172"/>
      <c r="B53" s="445" t="s">
        <v>58</v>
      </c>
      <c r="C53" s="446"/>
      <c r="D53" s="446"/>
      <c r="E53" s="447" t="s">
        <v>307</v>
      </c>
      <c r="F53" s="337"/>
      <c r="G53" s="337"/>
      <c r="H53" s="337"/>
    </row>
    <row r="54" spans="1:8" ht="15.75">
      <c r="A54" s="172"/>
      <c r="B54" s="446"/>
      <c r="C54" s="446"/>
      <c r="D54" s="446"/>
      <c r="E54" s="337"/>
      <c r="F54" s="337"/>
      <c r="G54" s="337"/>
      <c r="H54" s="337"/>
    </row>
    <row r="55" spans="1:8" ht="15.75">
      <c r="A55" s="172"/>
      <c r="B55" s="172"/>
      <c r="C55" s="172"/>
      <c r="D55" s="172"/>
      <c r="E55" s="172"/>
      <c r="F55" s="172"/>
      <c r="G55" s="172"/>
      <c r="H55" s="172"/>
    </row>
    <row r="56" spans="1:8" ht="30" customHeight="1">
      <c r="A56" s="230" t="s">
        <v>39</v>
      </c>
      <c r="B56" s="463" t="s">
        <v>59</v>
      </c>
      <c r="C56" s="464"/>
      <c r="D56" s="465" t="s">
        <v>313</v>
      </c>
      <c r="E56" s="466"/>
      <c r="F56" s="231" t="s">
        <v>60</v>
      </c>
      <c r="G56" s="231" t="s">
        <v>61</v>
      </c>
      <c r="H56" s="231" t="s">
        <v>317</v>
      </c>
    </row>
    <row r="57" spans="1:8" ht="15.75">
      <c r="A57" s="224">
        <v>1</v>
      </c>
      <c r="B57" s="452">
        <v>2</v>
      </c>
      <c r="C57" s="453"/>
      <c r="D57" s="225">
        <v>3</v>
      </c>
      <c r="E57" s="226"/>
      <c r="F57" s="224">
        <v>4</v>
      </c>
      <c r="G57" s="224">
        <v>5</v>
      </c>
      <c r="H57" s="224">
        <v>6</v>
      </c>
    </row>
    <row r="58" spans="1:8" ht="33" customHeight="1">
      <c r="A58" s="185">
        <v>1</v>
      </c>
      <c r="B58" s="454" t="s">
        <v>108</v>
      </c>
      <c r="C58" s="455"/>
      <c r="D58" s="467">
        <v>1111.11</v>
      </c>
      <c r="E58" s="468"/>
      <c r="F58" s="185">
        <v>6</v>
      </c>
      <c r="G58" s="185">
        <v>3</v>
      </c>
      <c r="H58" s="187">
        <v>20000</v>
      </c>
    </row>
    <row r="59" spans="1:8" ht="15.75">
      <c r="A59" s="185"/>
      <c r="B59" s="458"/>
      <c r="C59" s="459"/>
      <c r="D59" s="232"/>
      <c r="E59" s="233"/>
      <c r="F59" s="185"/>
      <c r="G59" s="185"/>
      <c r="H59" s="187"/>
    </row>
    <row r="60" spans="1:8" ht="15.75">
      <c r="A60" s="219"/>
      <c r="B60" s="469" t="s">
        <v>3</v>
      </c>
      <c r="C60" s="469"/>
      <c r="D60" s="469"/>
      <c r="E60" s="469"/>
      <c r="F60" s="219"/>
      <c r="G60" s="219"/>
      <c r="H60" s="188">
        <f>H58</f>
        <v>20000</v>
      </c>
    </row>
    <row r="61" spans="1:8" ht="9.75" customHeight="1">
      <c r="A61" s="175"/>
      <c r="B61" s="470"/>
      <c r="C61" s="471"/>
      <c r="D61" s="470"/>
      <c r="E61" s="471"/>
      <c r="F61" s="175"/>
      <c r="G61" s="175"/>
      <c r="H61" s="175"/>
    </row>
    <row r="62" spans="1:8" ht="17.25" customHeight="1">
      <c r="A62" s="334" t="s">
        <v>318</v>
      </c>
      <c r="B62" s="444"/>
      <c r="C62" s="444"/>
      <c r="D62" s="444"/>
      <c r="E62" s="444"/>
      <c r="F62" s="444"/>
      <c r="G62" s="444"/>
      <c r="H62" s="444"/>
    </row>
    <row r="63" spans="1:8" ht="12.75">
      <c r="A63" s="444"/>
      <c r="B63" s="444"/>
      <c r="C63" s="444"/>
      <c r="D63" s="444"/>
      <c r="E63" s="444"/>
      <c r="F63" s="444"/>
      <c r="G63" s="444"/>
      <c r="H63" s="444"/>
    </row>
    <row r="64" spans="1:8" ht="12.75">
      <c r="A64" s="221"/>
      <c r="B64" s="221"/>
      <c r="C64" s="221"/>
      <c r="D64" s="221"/>
      <c r="E64" s="221"/>
      <c r="F64" s="221"/>
      <c r="G64" s="221"/>
      <c r="H64" s="221"/>
    </row>
    <row r="65" spans="1:8" ht="15.75">
      <c r="A65" s="172"/>
      <c r="B65" s="171" t="s">
        <v>57</v>
      </c>
      <c r="C65" s="171">
        <v>119</v>
      </c>
      <c r="D65" s="172"/>
      <c r="E65" s="172"/>
      <c r="F65" s="172"/>
      <c r="G65" s="172"/>
      <c r="H65" s="172"/>
    </row>
    <row r="66" spans="1:8" ht="15.75">
      <c r="A66" s="172"/>
      <c r="B66" s="445" t="s">
        <v>58</v>
      </c>
      <c r="C66" s="446"/>
      <c r="D66" s="446"/>
      <c r="E66" s="447" t="s">
        <v>307</v>
      </c>
      <c r="F66" s="337"/>
      <c r="G66" s="337"/>
      <c r="H66" s="337"/>
    </row>
    <row r="67" spans="1:8" ht="15.75">
      <c r="A67" s="172"/>
      <c r="B67" s="446"/>
      <c r="C67" s="446"/>
      <c r="D67" s="446"/>
      <c r="E67" s="337"/>
      <c r="F67" s="337"/>
      <c r="G67" s="337"/>
      <c r="H67" s="337"/>
    </row>
    <row r="68" spans="1:8" ht="15.75">
      <c r="A68" s="172"/>
      <c r="B68" s="172"/>
      <c r="C68" s="172"/>
      <c r="D68" s="172"/>
      <c r="E68" s="172"/>
      <c r="F68" s="172"/>
      <c r="G68" s="172"/>
      <c r="H68" s="172"/>
    </row>
    <row r="69" spans="1:8" ht="63" customHeight="1">
      <c r="A69" s="234" t="s">
        <v>39</v>
      </c>
      <c r="B69" s="474" t="s">
        <v>63</v>
      </c>
      <c r="C69" s="474"/>
      <c r="D69" s="474"/>
      <c r="E69" s="474"/>
      <c r="F69" s="474"/>
      <c r="G69" s="235" t="s">
        <v>319</v>
      </c>
      <c r="H69" s="236" t="s">
        <v>320</v>
      </c>
    </row>
    <row r="70" spans="1:8" ht="33.75" customHeight="1">
      <c r="A70" s="224">
        <v>1</v>
      </c>
      <c r="B70" s="475">
        <v>2</v>
      </c>
      <c r="C70" s="475"/>
      <c r="D70" s="475"/>
      <c r="E70" s="475"/>
      <c r="F70" s="475"/>
      <c r="G70" s="224">
        <v>3</v>
      </c>
      <c r="H70" s="224">
        <v>4</v>
      </c>
    </row>
    <row r="71" spans="1:8" ht="23.25" customHeight="1">
      <c r="A71" s="224">
        <v>1</v>
      </c>
      <c r="B71" s="467" t="s">
        <v>321</v>
      </c>
      <c r="C71" s="476"/>
      <c r="D71" s="476"/>
      <c r="E71" s="476"/>
      <c r="F71" s="468"/>
      <c r="G71" s="224" t="s">
        <v>6</v>
      </c>
      <c r="H71" s="237"/>
    </row>
    <row r="72" spans="1:8" ht="15.75">
      <c r="A72" s="238" t="s">
        <v>64</v>
      </c>
      <c r="B72" s="467" t="s">
        <v>66</v>
      </c>
      <c r="C72" s="476"/>
      <c r="D72" s="476"/>
      <c r="E72" s="476"/>
      <c r="F72" s="468"/>
      <c r="G72" s="218">
        <v>7552200</v>
      </c>
      <c r="H72" s="237">
        <f>G72*22%</f>
        <v>1661484</v>
      </c>
    </row>
    <row r="73" spans="1:8" ht="15.75">
      <c r="A73" s="238" t="s">
        <v>65</v>
      </c>
      <c r="B73" s="467" t="s">
        <v>67</v>
      </c>
      <c r="C73" s="476"/>
      <c r="D73" s="476"/>
      <c r="E73" s="476"/>
      <c r="F73" s="468"/>
      <c r="G73" s="224"/>
      <c r="H73" s="237"/>
    </row>
    <row r="74" spans="1:8" ht="15.75">
      <c r="A74" s="238" t="s">
        <v>68</v>
      </c>
      <c r="B74" s="467" t="s">
        <v>322</v>
      </c>
      <c r="C74" s="476"/>
      <c r="D74" s="476"/>
      <c r="E74" s="476"/>
      <c r="F74" s="468"/>
      <c r="G74" s="224" t="s">
        <v>6</v>
      </c>
      <c r="H74" s="237"/>
    </row>
    <row r="75" spans="1:8" ht="31.5" customHeight="1">
      <c r="A75" s="239" t="s">
        <v>69</v>
      </c>
      <c r="B75" s="450" t="s">
        <v>71</v>
      </c>
      <c r="C75" s="472"/>
      <c r="D75" s="472"/>
      <c r="E75" s="472"/>
      <c r="F75" s="451"/>
      <c r="G75" s="218">
        <v>7552200</v>
      </c>
      <c r="H75" s="237">
        <f>G75*2.9%</f>
        <v>219013.8</v>
      </c>
    </row>
    <row r="76" spans="1:8" ht="32.25" customHeight="1">
      <c r="A76" s="239" t="s">
        <v>70</v>
      </c>
      <c r="B76" s="450" t="s">
        <v>86</v>
      </c>
      <c r="C76" s="472"/>
      <c r="D76" s="472"/>
      <c r="E76" s="472"/>
      <c r="F76" s="451"/>
      <c r="G76" s="218">
        <v>7552200</v>
      </c>
      <c r="H76" s="237">
        <f>G76*0.2%</f>
        <v>15104.4</v>
      </c>
    </row>
    <row r="77" spans="1:8" ht="31.5" customHeight="1">
      <c r="A77" s="239" t="s">
        <v>323</v>
      </c>
      <c r="B77" s="473" t="s">
        <v>324</v>
      </c>
      <c r="C77" s="473"/>
      <c r="D77" s="473"/>
      <c r="E77" s="473"/>
      <c r="F77" s="473"/>
      <c r="G77" s="218">
        <v>7552200</v>
      </c>
      <c r="H77" s="237">
        <v>385097.8</v>
      </c>
    </row>
    <row r="78" spans="1:8" ht="15.75">
      <c r="A78" s="185"/>
      <c r="B78" s="469" t="s">
        <v>72</v>
      </c>
      <c r="C78" s="469"/>
      <c r="D78" s="469"/>
      <c r="E78" s="469"/>
      <c r="F78" s="469"/>
      <c r="G78" s="240" t="s">
        <v>6</v>
      </c>
      <c r="H78" s="241">
        <f>H72+H75+H76+H77</f>
        <v>2280700</v>
      </c>
    </row>
    <row r="79" spans="1:8" ht="15.75">
      <c r="A79" s="172"/>
      <c r="B79" s="172"/>
      <c r="C79" s="172"/>
      <c r="D79" s="172"/>
      <c r="E79" s="172"/>
      <c r="F79" s="172"/>
      <c r="G79" s="172"/>
      <c r="H79" s="172"/>
    </row>
    <row r="80" spans="1:8" ht="15.75">
      <c r="A80" s="172"/>
      <c r="B80" s="172"/>
      <c r="C80" s="172"/>
      <c r="D80" s="172"/>
      <c r="E80" s="172"/>
      <c r="F80" s="172"/>
      <c r="G80" s="172"/>
      <c r="H80" s="172"/>
    </row>
    <row r="81" spans="1:8" ht="15.75">
      <c r="A81" s="172"/>
      <c r="B81" s="172"/>
      <c r="C81" s="172"/>
      <c r="D81" s="172"/>
      <c r="E81" s="172"/>
      <c r="F81" s="172"/>
      <c r="G81" s="172"/>
      <c r="H81" s="172"/>
    </row>
    <row r="82" spans="1:8" ht="15.75">
      <c r="A82" s="172"/>
      <c r="B82" s="172"/>
      <c r="C82" s="172"/>
      <c r="D82" s="172"/>
      <c r="E82" s="172"/>
      <c r="F82" s="172"/>
      <c r="G82" s="172"/>
      <c r="H82" s="172"/>
    </row>
    <row r="83" spans="1:8" ht="15.75">
      <c r="A83" s="172"/>
      <c r="B83" s="172"/>
      <c r="C83" s="172"/>
      <c r="D83" s="172"/>
      <c r="E83" s="172"/>
      <c r="F83" s="172"/>
      <c r="G83" s="172"/>
      <c r="H83" s="172"/>
    </row>
    <row r="84" spans="1:8" ht="15.75">
      <c r="A84" s="172"/>
      <c r="B84" s="172"/>
      <c r="C84" s="172"/>
      <c r="D84" s="172"/>
      <c r="E84" s="172"/>
      <c r="F84" s="172"/>
      <c r="G84" s="172"/>
      <c r="H84" s="172"/>
    </row>
    <row r="85" spans="1:8" ht="15.75">
      <c r="A85" s="172"/>
      <c r="B85" s="172"/>
      <c r="C85" s="172"/>
      <c r="D85" s="172"/>
      <c r="E85" s="172"/>
      <c r="F85" s="172"/>
      <c r="G85" s="172"/>
      <c r="H85" s="172"/>
    </row>
    <row r="86" spans="1:8" ht="15.75">
      <c r="A86" s="172"/>
      <c r="B86" s="172"/>
      <c r="C86" s="172"/>
      <c r="D86" s="172"/>
      <c r="E86" s="172"/>
      <c r="F86" s="172"/>
      <c r="G86" s="172"/>
      <c r="H86" s="172"/>
    </row>
    <row r="87" spans="1:8" ht="15.75">
      <c r="A87" s="172"/>
      <c r="B87" s="172"/>
      <c r="C87" s="172"/>
      <c r="D87" s="172"/>
      <c r="E87" s="172"/>
      <c r="F87" s="172"/>
      <c r="G87" s="172"/>
      <c r="H87" s="172"/>
    </row>
  </sheetData>
  <sheetProtection/>
  <mergeCells count="65">
    <mergeCell ref="B3:H3"/>
    <mergeCell ref="E6:H6"/>
    <mergeCell ref="A8:H8"/>
    <mergeCell ref="B30:C30"/>
    <mergeCell ref="D30:E30"/>
    <mergeCell ref="A25:H25"/>
    <mergeCell ref="D11:D12"/>
    <mergeCell ref="E27:H28"/>
    <mergeCell ref="H10:H12"/>
    <mergeCell ref="E11:G11"/>
    <mergeCell ref="B31:C31"/>
    <mergeCell ref="D31:E31"/>
    <mergeCell ref="B32:C32"/>
    <mergeCell ref="D32:E32"/>
    <mergeCell ref="B33:C33"/>
    <mergeCell ref="B34:C34"/>
    <mergeCell ref="D60:E60"/>
    <mergeCell ref="B61:C61"/>
    <mergeCell ref="D61:E61"/>
    <mergeCell ref="B56:C56"/>
    <mergeCell ref="D56:E56"/>
    <mergeCell ref="B57:C57"/>
    <mergeCell ref="B77:F77"/>
    <mergeCell ref="B78:F78"/>
    <mergeCell ref="B75:F75"/>
    <mergeCell ref="B76:F76"/>
    <mergeCell ref="B69:F69"/>
    <mergeCell ref="B70:F70"/>
    <mergeCell ref="B71:F71"/>
    <mergeCell ref="B72:F72"/>
    <mergeCell ref="B73:F73"/>
    <mergeCell ref="B74:F74"/>
    <mergeCell ref="A35:C35"/>
    <mergeCell ref="B58:C58"/>
    <mergeCell ref="D58:E58"/>
    <mergeCell ref="B59:C59"/>
    <mergeCell ref="B60:C60"/>
    <mergeCell ref="A10:A12"/>
    <mergeCell ref="B10:B12"/>
    <mergeCell ref="C10:C12"/>
    <mergeCell ref="D10:G10"/>
    <mergeCell ref="A23:B23"/>
    <mergeCell ref="A1:I2"/>
    <mergeCell ref="D35:E35"/>
    <mergeCell ref="A51:H51"/>
    <mergeCell ref="E53:H54"/>
    <mergeCell ref="A62:H63"/>
    <mergeCell ref="E66:H67"/>
    <mergeCell ref="B53:D54"/>
    <mergeCell ref="B6:D6"/>
    <mergeCell ref="B27:D28"/>
    <mergeCell ref="B66:D67"/>
    <mergeCell ref="A38:H38"/>
    <mergeCell ref="B40:D41"/>
    <mergeCell ref="E40:H41"/>
    <mergeCell ref="B43:C43"/>
    <mergeCell ref="D43:E43"/>
    <mergeCell ref="B44:C44"/>
    <mergeCell ref="D44:E44"/>
    <mergeCell ref="B45:C45"/>
    <mergeCell ref="D45:E45"/>
    <mergeCell ref="B46:C46"/>
    <mergeCell ref="B47:C47"/>
    <mergeCell ref="A48:C48"/>
    <mergeCell ref="D48:E4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10">
      <selection activeCell="H13" sqref="H13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.75">
      <c r="A4" s="417" t="s">
        <v>325</v>
      </c>
      <c r="B4" s="417"/>
      <c r="C4" s="417"/>
      <c r="D4" s="417"/>
      <c r="E4" s="417"/>
      <c r="F4" s="417"/>
      <c r="G4" s="417"/>
      <c r="H4" s="417"/>
      <c r="I4" s="417"/>
    </row>
    <row r="5" spans="1:9" ht="15.75">
      <c r="A5" s="167"/>
      <c r="B5" s="167"/>
      <c r="C5" s="167"/>
      <c r="D5" s="167"/>
      <c r="E5" s="167"/>
      <c r="F5" s="167"/>
      <c r="G5" s="167"/>
      <c r="H5" s="167"/>
      <c r="I5" s="167"/>
    </row>
    <row r="6" spans="1:9" ht="15.75">
      <c r="A6" s="171" t="s">
        <v>57</v>
      </c>
      <c r="B6" s="171">
        <v>851</v>
      </c>
      <c r="C6" s="172"/>
      <c r="D6" s="172"/>
      <c r="E6" s="172"/>
      <c r="F6" s="172"/>
      <c r="G6" s="172"/>
      <c r="H6" s="173"/>
      <c r="I6" s="174"/>
    </row>
    <row r="7" spans="1:10" ht="15.75">
      <c r="A7" s="171" t="s">
        <v>58</v>
      </c>
      <c r="B7" s="171"/>
      <c r="C7" s="171"/>
      <c r="D7" s="171"/>
      <c r="E7" s="336" t="s">
        <v>34</v>
      </c>
      <c r="F7" s="337"/>
      <c r="G7" s="337"/>
      <c r="H7" s="337"/>
      <c r="I7" s="337"/>
      <c r="J7" s="19"/>
    </row>
    <row r="8" spans="1:9" ht="15.75">
      <c r="A8" s="175"/>
      <c r="B8" s="175"/>
      <c r="C8" s="175"/>
      <c r="D8" s="175"/>
      <c r="E8" s="337"/>
      <c r="F8" s="337"/>
      <c r="G8" s="337"/>
      <c r="H8" s="337"/>
      <c r="I8" s="337"/>
    </row>
    <row r="9" spans="1:9" ht="11.25" customHeight="1">
      <c r="A9" s="172"/>
      <c r="B9" s="172"/>
      <c r="C9" s="172"/>
      <c r="D9" s="172"/>
      <c r="E9" s="172"/>
      <c r="F9" s="172"/>
      <c r="G9" s="172"/>
      <c r="H9" s="173"/>
      <c r="I9" s="174"/>
    </row>
    <row r="10" spans="1:9" ht="48" customHeight="1">
      <c r="A10" s="181" t="s">
        <v>39</v>
      </c>
      <c r="B10" s="340" t="s">
        <v>59</v>
      </c>
      <c r="C10" s="341"/>
      <c r="D10" s="341"/>
      <c r="E10" s="342"/>
      <c r="F10" s="182" t="s">
        <v>327</v>
      </c>
      <c r="G10" s="182" t="s">
        <v>74</v>
      </c>
      <c r="H10" s="182" t="s">
        <v>326</v>
      </c>
      <c r="I10" s="174"/>
    </row>
    <row r="11" spans="1:9" ht="16.5" customHeight="1">
      <c r="A11" s="178">
        <v>1</v>
      </c>
      <c r="B11" s="343">
        <v>2</v>
      </c>
      <c r="C11" s="343"/>
      <c r="D11" s="343"/>
      <c r="E11" s="343"/>
      <c r="F11" s="178">
        <v>3</v>
      </c>
      <c r="G11" s="178">
        <v>4</v>
      </c>
      <c r="H11" s="178">
        <v>5</v>
      </c>
      <c r="I11" s="174"/>
    </row>
    <row r="12" spans="1:9" ht="21" customHeight="1">
      <c r="A12" s="190">
        <v>1</v>
      </c>
      <c r="B12" s="350" t="s">
        <v>369</v>
      </c>
      <c r="C12" s="351"/>
      <c r="D12" s="351"/>
      <c r="E12" s="352"/>
      <c r="F12" s="192">
        <f>H12/2.2%</f>
        <v>7272727.272727272</v>
      </c>
      <c r="G12" s="181">
        <v>2.2</v>
      </c>
      <c r="H12" s="192">
        <v>160000</v>
      </c>
      <c r="I12" s="174"/>
    </row>
    <row r="13" spans="1:9" ht="21" customHeight="1">
      <c r="A13" s="190">
        <v>2</v>
      </c>
      <c r="B13" s="350" t="s">
        <v>370</v>
      </c>
      <c r="C13" s="403"/>
      <c r="D13" s="403"/>
      <c r="E13" s="404"/>
      <c r="F13" s="192"/>
      <c r="G13" s="181"/>
      <c r="H13" s="192"/>
      <c r="I13" s="174"/>
    </row>
    <row r="14" spans="1:9" ht="15">
      <c r="A14" s="106"/>
      <c r="B14" s="344" t="s">
        <v>72</v>
      </c>
      <c r="C14" s="344"/>
      <c r="D14" s="344"/>
      <c r="E14" s="344"/>
      <c r="F14" s="106"/>
      <c r="G14" s="106"/>
      <c r="H14" s="180">
        <f>H12+H13</f>
        <v>160000</v>
      </c>
      <c r="I14" s="174"/>
    </row>
    <row r="15" spans="1:9" ht="12.75">
      <c r="A15" s="174"/>
      <c r="B15" s="349"/>
      <c r="C15" s="349"/>
      <c r="D15" s="349"/>
      <c r="E15" s="349"/>
      <c r="F15" s="174"/>
      <c r="G15" s="174"/>
      <c r="H15" s="174"/>
      <c r="I15" s="174"/>
    </row>
    <row r="16" spans="1:9" ht="12.75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ht="15.75">
      <c r="A17" s="418"/>
      <c r="B17" s="418"/>
      <c r="C17" s="418"/>
      <c r="D17" s="418"/>
      <c r="E17" s="418"/>
      <c r="F17" s="418"/>
      <c r="G17" s="418"/>
      <c r="H17" s="418"/>
      <c r="I17" s="418"/>
    </row>
    <row r="18" spans="1:9" ht="15.75">
      <c r="A18" s="171" t="s">
        <v>57</v>
      </c>
      <c r="B18" s="171">
        <v>852</v>
      </c>
      <c r="C18" s="172"/>
      <c r="D18" s="172"/>
      <c r="E18" s="172"/>
      <c r="F18" s="172"/>
      <c r="G18" s="172"/>
      <c r="H18" s="173"/>
      <c r="I18" s="174"/>
    </row>
    <row r="19" spans="1:9" ht="15.75">
      <c r="A19" s="171" t="s">
        <v>58</v>
      </c>
      <c r="B19" s="171"/>
      <c r="C19" s="171"/>
      <c r="D19" s="171"/>
      <c r="E19" s="336" t="s">
        <v>34</v>
      </c>
      <c r="F19" s="337"/>
      <c r="G19" s="337"/>
      <c r="H19" s="337"/>
      <c r="I19" s="337"/>
    </row>
    <row r="20" spans="1:9" ht="15.75">
      <c r="A20" s="175"/>
      <c r="B20" s="175"/>
      <c r="C20" s="175"/>
      <c r="D20" s="175"/>
      <c r="E20" s="337"/>
      <c r="F20" s="337"/>
      <c r="G20" s="337"/>
      <c r="H20" s="337"/>
      <c r="I20" s="337"/>
    </row>
    <row r="21" spans="1:9" ht="15.75">
      <c r="A21" s="172"/>
      <c r="B21" s="172"/>
      <c r="C21" s="172"/>
      <c r="D21" s="172"/>
      <c r="E21" s="172"/>
      <c r="F21" s="172"/>
      <c r="G21" s="172"/>
      <c r="H21" s="173"/>
      <c r="I21" s="174"/>
    </row>
    <row r="22" spans="1:9" ht="59.25" customHeight="1">
      <c r="A22" s="181" t="s">
        <v>39</v>
      </c>
      <c r="B22" s="340" t="s">
        <v>31</v>
      </c>
      <c r="C22" s="341"/>
      <c r="D22" s="341"/>
      <c r="E22" s="342"/>
      <c r="F22" s="182" t="s">
        <v>327</v>
      </c>
      <c r="G22" s="182" t="s">
        <v>74</v>
      </c>
      <c r="H22" s="183" t="s">
        <v>328</v>
      </c>
      <c r="I22" s="174"/>
    </row>
    <row r="23" spans="1:9" ht="12.75">
      <c r="A23" s="184">
        <v>1</v>
      </c>
      <c r="B23" s="419">
        <v>2</v>
      </c>
      <c r="C23" s="419"/>
      <c r="D23" s="419"/>
      <c r="E23" s="419"/>
      <c r="F23" s="184">
        <v>3</v>
      </c>
      <c r="G23" s="184">
        <v>4</v>
      </c>
      <c r="H23" s="184">
        <v>5</v>
      </c>
      <c r="I23" s="174"/>
    </row>
    <row r="24" spans="1:9" ht="57" customHeight="1">
      <c r="A24" s="230">
        <v>1</v>
      </c>
      <c r="B24" s="345" t="s">
        <v>196</v>
      </c>
      <c r="C24" s="360"/>
      <c r="D24" s="360"/>
      <c r="E24" s="361"/>
      <c r="F24" s="185"/>
      <c r="G24" s="186"/>
      <c r="H24" s="187">
        <v>8500</v>
      </c>
      <c r="I24" s="174"/>
    </row>
    <row r="25" spans="1:9" ht="15.75">
      <c r="A25" s="185"/>
      <c r="B25" s="421" t="s">
        <v>72</v>
      </c>
      <c r="C25" s="421"/>
      <c r="D25" s="421"/>
      <c r="E25" s="421"/>
      <c r="F25" s="185"/>
      <c r="G25" s="185"/>
      <c r="H25" s="188">
        <f>H24</f>
        <v>8500</v>
      </c>
      <c r="I25" s="174"/>
    </row>
    <row r="26" spans="1:9" ht="12.75">
      <c r="A26" s="174"/>
      <c r="B26" s="174"/>
      <c r="C26" s="174"/>
      <c r="D26" s="174"/>
      <c r="E26" s="174"/>
      <c r="F26" s="174"/>
      <c r="G26" s="174"/>
      <c r="H26" s="174"/>
      <c r="I26" s="174"/>
    </row>
    <row r="27" spans="1:9" ht="15.75">
      <c r="A27" s="418"/>
      <c r="B27" s="418"/>
      <c r="C27" s="418"/>
      <c r="D27" s="418"/>
      <c r="E27" s="418"/>
      <c r="F27" s="418"/>
      <c r="G27" s="418"/>
      <c r="H27" s="418"/>
      <c r="I27" s="418"/>
    </row>
    <row r="28" spans="1:9" ht="15.75">
      <c r="A28" s="171" t="s">
        <v>57</v>
      </c>
      <c r="B28" s="171">
        <v>853</v>
      </c>
      <c r="C28" s="172"/>
      <c r="D28" s="172"/>
      <c r="E28" s="172"/>
      <c r="F28" s="172"/>
      <c r="G28" s="172"/>
      <c r="H28" s="173"/>
      <c r="I28" s="174"/>
    </row>
    <row r="29" spans="1:9" ht="15.75">
      <c r="A29" s="171" t="s">
        <v>58</v>
      </c>
      <c r="B29" s="171"/>
      <c r="C29" s="171"/>
      <c r="D29" s="171"/>
      <c r="E29" s="336" t="s">
        <v>34</v>
      </c>
      <c r="F29" s="337"/>
      <c r="G29" s="337"/>
      <c r="H29" s="337"/>
      <c r="I29" s="337"/>
    </row>
    <row r="30" spans="1:9" ht="15.75">
      <c r="A30" s="175"/>
      <c r="B30" s="175"/>
      <c r="C30" s="175"/>
      <c r="D30" s="175"/>
      <c r="E30" s="337"/>
      <c r="F30" s="337"/>
      <c r="G30" s="337"/>
      <c r="H30" s="337"/>
      <c r="I30" s="337"/>
    </row>
    <row r="31" spans="1:9" ht="33" customHeight="1">
      <c r="A31" s="172"/>
      <c r="B31" s="172"/>
      <c r="C31" s="172"/>
      <c r="D31" s="172"/>
      <c r="E31" s="172"/>
      <c r="F31" s="172"/>
      <c r="G31" s="172"/>
      <c r="H31" s="173"/>
      <c r="I31" s="174"/>
    </row>
    <row r="32" spans="1:9" ht="44.25" customHeight="1">
      <c r="A32" s="181" t="s">
        <v>39</v>
      </c>
      <c r="B32" s="340" t="s">
        <v>31</v>
      </c>
      <c r="C32" s="341"/>
      <c r="D32" s="341"/>
      <c r="E32" s="342"/>
      <c r="F32" s="182" t="s">
        <v>327</v>
      </c>
      <c r="G32" s="182" t="s">
        <v>74</v>
      </c>
      <c r="H32" s="182" t="s">
        <v>328</v>
      </c>
      <c r="I32" s="174"/>
    </row>
    <row r="33" spans="1:9" ht="15">
      <c r="A33" s="178">
        <v>1</v>
      </c>
      <c r="B33" s="343">
        <v>2</v>
      </c>
      <c r="C33" s="343"/>
      <c r="D33" s="343"/>
      <c r="E33" s="343"/>
      <c r="F33" s="178">
        <v>3</v>
      </c>
      <c r="G33" s="178">
        <v>4</v>
      </c>
      <c r="H33" s="178">
        <v>5</v>
      </c>
      <c r="I33" s="174"/>
    </row>
    <row r="34" spans="1:9" ht="15">
      <c r="A34" s="178">
        <v>1</v>
      </c>
      <c r="B34" s="345" t="s">
        <v>329</v>
      </c>
      <c r="C34" s="360"/>
      <c r="D34" s="360"/>
      <c r="E34" s="361"/>
      <c r="F34" s="106"/>
      <c r="G34" s="189"/>
      <c r="H34" s="179">
        <v>5000</v>
      </c>
      <c r="I34" s="174"/>
    </row>
    <row r="35" spans="1:9" ht="62.25" customHeight="1">
      <c r="A35" s="190">
        <v>2</v>
      </c>
      <c r="B35" s="350" t="s">
        <v>330</v>
      </c>
      <c r="C35" s="403"/>
      <c r="D35" s="403"/>
      <c r="E35" s="404"/>
      <c r="F35" s="181"/>
      <c r="G35" s="191"/>
      <c r="H35" s="192">
        <v>500</v>
      </c>
      <c r="I35" s="174"/>
    </row>
    <row r="36" spans="1:9" ht="63" customHeight="1">
      <c r="A36" s="190">
        <v>3</v>
      </c>
      <c r="B36" s="350" t="s">
        <v>331</v>
      </c>
      <c r="C36" s="403"/>
      <c r="D36" s="403"/>
      <c r="E36" s="404"/>
      <c r="F36" s="181"/>
      <c r="G36" s="191"/>
      <c r="H36" s="192">
        <v>500</v>
      </c>
      <c r="I36" s="174"/>
    </row>
    <row r="37" spans="1:9" ht="31.5" customHeight="1">
      <c r="A37" s="190">
        <v>4</v>
      </c>
      <c r="B37" s="350" t="s">
        <v>332</v>
      </c>
      <c r="C37" s="403"/>
      <c r="D37" s="403"/>
      <c r="E37" s="404"/>
      <c r="F37" s="181"/>
      <c r="G37" s="191"/>
      <c r="H37" s="192"/>
      <c r="I37" s="174"/>
    </row>
    <row r="38" spans="1:9" ht="15">
      <c r="A38" s="106"/>
      <c r="B38" s="420" t="s">
        <v>72</v>
      </c>
      <c r="C38" s="420"/>
      <c r="D38" s="420"/>
      <c r="E38" s="420"/>
      <c r="F38" s="106"/>
      <c r="G38" s="106"/>
      <c r="H38" s="180">
        <f>H34+H35+H36+H37</f>
        <v>6000</v>
      </c>
      <c r="I38" s="174"/>
    </row>
    <row r="39" spans="1:9" ht="12.75">
      <c r="A39" s="174"/>
      <c r="B39" s="174"/>
      <c r="C39" s="174"/>
      <c r="D39" s="174"/>
      <c r="E39" s="174"/>
      <c r="F39" s="174"/>
      <c r="G39" s="174"/>
      <c r="H39" s="174"/>
      <c r="I39" s="174"/>
    </row>
    <row r="40" spans="1:9" ht="12.75">
      <c r="A40" s="174"/>
      <c r="B40" s="174"/>
      <c r="C40" s="174"/>
      <c r="D40" s="174"/>
      <c r="E40" s="174"/>
      <c r="F40" s="174"/>
      <c r="G40" s="174"/>
      <c r="H40" s="174"/>
      <c r="I40" s="174"/>
    </row>
    <row r="41" spans="1:9" ht="12.75">
      <c r="A41" s="174"/>
      <c r="B41" s="174"/>
      <c r="C41" s="174"/>
      <c r="D41" s="174"/>
      <c r="E41" s="174"/>
      <c r="F41" s="174"/>
      <c r="G41" s="174"/>
      <c r="H41" s="174"/>
      <c r="I41" s="174"/>
    </row>
  </sheetData>
  <sheetProtection/>
  <mergeCells count="23">
    <mergeCell ref="B24:E24"/>
    <mergeCell ref="B25:E25"/>
    <mergeCell ref="A17:I17"/>
    <mergeCell ref="E29:I30"/>
    <mergeCell ref="B35:E35"/>
    <mergeCell ref="B34:E34"/>
    <mergeCell ref="A27:I27"/>
    <mergeCell ref="B38:E38"/>
    <mergeCell ref="B10:E10"/>
    <mergeCell ref="B11:E11"/>
    <mergeCell ref="B12:E12"/>
    <mergeCell ref="B14:E14"/>
    <mergeCell ref="B15:E15"/>
    <mergeCell ref="B33:E33"/>
    <mergeCell ref="B36:E36"/>
    <mergeCell ref="B37:E37"/>
    <mergeCell ref="B32:E32"/>
    <mergeCell ref="E7:I8"/>
    <mergeCell ref="E19:I20"/>
    <mergeCell ref="B13:E13"/>
    <mergeCell ref="B22:E22"/>
    <mergeCell ref="B23:E23"/>
    <mergeCell ref="A4:I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12.375" style="0" customWidth="1"/>
    <col min="8" max="8" width="15.125" style="0" customWidth="1"/>
  </cols>
  <sheetData>
    <row r="4" spans="1:9" ht="36" customHeight="1">
      <c r="A4" s="408" t="s">
        <v>333</v>
      </c>
      <c r="B4" s="408"/>
      <c r="C4" s="408"/>
      <c r="D4" s="408"/>
      <c r="E4" s="408"/>
      <c r="F4" s="408"/>
      <c r="G4" s="408"/>
      <c r="H4" s="408"/>
      <c r="I4" s="408"/>
    </row>
    <row r="5" spans="1:9" ht="14.25">
      <c r="A5" s="193"/>
      <c r="B5" s="193"/>
      <c r="C5" s="193"/>
      <c r="D5" s="193"/>
      <c r="E5" s="193"/>
      <c r="F5" s="193"/>
      <c r="G5" s="193"/>
      <c r="H5" s="193"/>
      <c r="I5" s="193"/>
    </row>
    <row r="6" spans="1:10" ht="15.75">
      <c r="A6" s="17" t="s">
        <v>57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.75">
      <c r="A7" s="17" t="s">
        <v>58</v>
      </c>
      <c r="B7" s="17"/>
      <c r="C7" s="17"/>
      <c r="D7" s="17"/>
      <c r="E7" s="336" t="s">
        <v>34</v>
      </c>
      <c r="F7" s="337"/>
      <c r="G7" s="337"/>
      <c r="H7" s="337"/>
      <c r="I7" s="337"/>
    </row>
    <row r="8" spans="1:9" ht="15.75">
      <c r="A8" s="20"/>
      <c r="B8" s="20"/>
      <c r="C8" s="20"/>
      <c r="D8" s="20"/>
      <c r="E8" s="337"/>
      <c r="F8" s="337"/>
      <c r="G8" s="337"/>
      <c r="H8" s="337"/>
      <c r="I8" s="337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195" t="s">
        <v>39</v>
      </c>
      <c r="B10" s="409" t="s">
        <v>31</v>
      </c>
      <c r="C10" s="410"/>
      <c r="D10" s="410"/>
      <c r="E10" s="411"/>
      <c r="F10" s="196" t="s">
        <v>334</v>
      </c>
      <c r="G10" s="196" t="s">
        <v>73</v>
      </c>
      <c r="H10" s="196" t="s">
        <v>335</v>
      </c>
    </row>
    <row r="11" spans="1:8" ht="16.5" customHeight="1">
      <c r="A11" s="197">
        <v>1</v>
      </c>
      <c r="B11" s="412">
        <v>2</v>
      </c>
      <c r="C11" s="412"/>
      <c r="D11" s="412"/>
      <c r="E11" s="412"/>
      <c r="F11" s="197">
        <v>3</v>
      </c>
      <c r="G11" s="197">
        <v>4</v>
      </c>
      <c r="H11" s="197">
        <v>5</v>
      </c>
    </row>
    <row r="12" spans="1:8" ht="21" customHeight="1">
      <c r="A12" s="91"/>
      <c r="B12" s="413"/>
      <c r="C12" s="414"/>
      <c r="D12" s="414"/>
      <c r="E12" s="415"/>
      <c r="F12" s="91"/>
      <c r="G12" s="91"/>
      <c r="H12" s="91"/>
    </row>
    <row r="13" spans="1:8" ht="15">
      <c r="A13" s="91"/>
      <c r="B13" s="416" t="s">
        <v>72</v>
      </c>
      <c r="C13" s="416"/>
      <c r="D13" s="416"/>
      <c r="E13" s="416"/>
      <c r="F13" s="91"/>
      <c r="G13" s="91"/>
      <c r="H13" s="194"/>
    </row>
    <row r="14" spans="2:5" ht="12.75">
      <c r="B14" s="407"/>
      <c r="C14" s="407"/>
      <c r="D14" s="407"/>
      <c r="E14" s="407"/>
    </row>
  </sheetData>
  <sheetProtection/>
  <mergeCells count="7">
    <mergeCell ref="B14:E14"/>
    <mergeCell ref="A4:I4"/>
    <mergeCell ref="B10:E10"/>
    <mergeCell ref="B11:E11"/>
    <mergeCell ref="B12:E12"/>
    <mergeCell ref="B13:E13"/>
    <mergeCell ref="E7:I8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PageLayoutView="0" workbookViewId="0" topLeftCell="A106">
      <selection activeCell="I122" sqref="I122"/>
    </sheetView>
  </sheetViews>
  <sheetFormatPr defaultColWidth="9.00390625" defaultRowHeight="12.75"/>
  <cols>
    <col min="1" max="1" width="7.25390625" style="0" customWidth="1"/>
    <col min="5" max="5" width="12.125" style="0" customWidth="1"/>
    <col min="6" max="6" width="13.625" style="0" customWidth="1"/>
    <col min="7" max="7" width="15.75390625" style="0" customWidth="1"/>
    <col min="8" max="8" width="15.125" style="0" customWidth="1"/>
    <col min="9" max="9" width="14.875" style="0" customWidth="1"/>
  </cols>
  <sheetData>
    <row r="1" spans="1:9" ht="36" customHeight="1">
      <c r="A1" s="334" t="s">
        <v>336</v>
      </c>
      <c r="B1" s="334"/>
      <c r="C1" s="334"/>
      <c r="D1" s="334"/>
      <c r="E1" s="334"/>
      <c r="F1" s="334"/>
      <c r="G1" s="334"/>
      <c r="H1" s="334"/>
      <c r="I1" s="334"/>
    </row>
    <row r="2" spans="1:9" ht="15.75">
      <c r="A2" s="198"/>
      <c r="B2" s="198"/>
      <c r="C2" s="198"/>
      <c r="D2" s="198"/>
      <c r="E2" s="198"/>
      <c r="F2" s="198"/>
      <c r="G2" s="198"/>
      <c r="H2" s="198"/>
      <c r="I2" s="198"/>
    </row>
    <row r="3" spans="1:10" ht="15.75">
      <c r="A3" s="171" t="s">
        <v>57</v>
      </c>
      <c r="B3" s="171"/>
      <c r="C3" s="172"/>
      <c r="D3" s="172">
        <v>244</v>
      </c>
      <c r="E3" s="172"/>
      <c r="F3" s="172"/>
      <c r="G3" s="172"/>
      <c r="H3" s="173"/>
      <c r="I3" s="174"/>
      <c r="J3" s="19"/>
    </row>
    <row r="4" spans="1:10" ht="21.75" customHeight="1">
      <c r="A4" s="335" t="s">
        <v>58</v>
      </c>
      <c r="B4" s="335"/>
      <c r="C4" s="335"/>
      <c r="D4" s="335"/>
      <c r="E4" s="336" t="s">
        <v>34</v>
      </c>
      <c r="F4" s="337"/>
      <c r="G4" s="337"/>
      <c r="H4" s="337"/>
      <c r="I4" s="337"/>
      <c r="J4" s="19"/>
    </row>
    <row r="5" spans="1:9" ht="15">
      <c r="A5" s="199"/>
      <c r="B5" s="199"/>
      <c r="C5" s="199"/>
      <c r="D5" s="199"/>
      <c r="E5" s="337"/>
      <c r="F5" s="337"/>
      <c r="G5" s="337"/>
      <c r="H5" s="337"/>
      <c r="I5" s="337"/>
    </row>
    <row r="6" spans="1:9" ht="15.75">
      <c r="A6" s="199"/>
      <c r="B6" s="199"/>
      <c r="C6" s="199"/>
      <c r="D6" s="199"/>
      <c r="E6" s="175"/>
      <c r="F6" s="175"/>
      <c r="G6" s="175"/>
      <c r="H6" s="200"/>
      <c r="I6" s="201"/>
    </row>
    <row r="7" spans="1:9" ht="16.5" customHeight="1">
      <c r="A7" s="338" t="s">
        <v>339</v>
      </c>
      <c r="B7" s="339"/>
      <c r="C7" s="339"/>
      <c r="D7" s="339"/>
      <c r="E7" s="339"/>
      <c r="F7" s="339"/>
      <c r="G7" s="339"/>
      <c r="H7" s="339"/>
      <c r="I7" s="339"/>
    </row>
    <row r="8" spans="1:9" ht="16.5" customHeight="1">
      <c r="A8" s="172"/>
      <c r="B8" s="172"/>
      <c r="C8" s="172"/>
      <c r="D8" s="172"/>
      <c r="E8" s="172"/>
      <c r="F8" s="172"/>
      <c r="G8" s="172"/>
      <c r="H8" s="173"/>
      <c r="I8" s="174"/>
    </row>
    <row r="9" spans="1:9" ht="33.75" customHeight="1">
      <c r="A9" s="181" t="s">
        <v>39</v>
      </c>
      <c r="B9" s="340" t="s">
        <v>59</v>
      </c>
      <c r="C9" s="341"/>
      <c r="D9" s="341"/>
      <c r="E9" s="342"/>
      <c r="F9" s="182" t="s">
        <v>343</v>
      </c>
      <c r="G9" s="182" t="s">
        <v>337</v>
      </c>
      <c r="H9" s="182" t="s">
        <v>338</v>
      </c>
      <c r="I9" s="182" t="s">
        <v>317</v>
      </c>
    </row>
    <row r="10" spans="1:9" ht="16.5" customHeight="1">
      <c r="A10" s="178">
        <v>1</v>
      </c>
      <c r="B10" s="343">
        <v>2</v>
      </c>
      <c r="C10" s="343"/>
      <c r="D10" s="343"/>
      <c r="E10" s="343"/>
      <c r="F10" s="178">
        <v>3</v>
      </c>
      <c r="G10" s="178">
        <v>4</v>
      </c>
      <c r="H10" s="178">
        <v>5</v>
      </c>
      <c r="I10" s="178">
        <v>6</v>
      </c>
    </row>
    <row r="11" spans="1:9" ht="16.5" customHeight="1">
      <c r="A11" s="178">
        <v>1</v>
      </c>
      <c r="B11" s="344" t="s">
        <v>87</v>
      </c>
      <c r="C11" s="344"/>
      <c r="D11" s="344"/>
      <c r="E11" s="344"/>
      <c r="F11" s="106">
        <v>2</v>
      </c>
      <c r="G11" s="106">
        <v>12</v>
      </c>
      <c r="H11" s="106">
        <v>200</v>
      </c>
      <c r="I11" s="179">
        <f>G11*H11*F11</f>
        <v>4800</v>
      </c>
    </row>
    <row r="12" spans="1:9" ht="15">
      <c r="A12" s="178">
        <v>2</v>
      </c>
      <c r="B12" s="345" t="s">
        <v>371</v>
      </c>
      <c r="C12" s="346"/>
      <c r="D12" s="346"/>
      <c r="E12" s="347"/>
      <c r="F12" s="106">
        <v>1</v>
      </c>
      <c r="G12" s="106">
        <v>12</v>
      </c>
      <c r="H12" s="106">
        <v>5183.33</v>
      </c>
      <c r="I12" s="179">
        <v>62200</v>
      </c>
    </row>
    <row r="13" spans="1:9" ht="15">
      <c r="A13" s="106"/>
      <c r="B13" s="348" t="s">
        <v>72</v>
      </c>
      <c r="C13" s="348"/>
      <c r="D13" s="348"/>
      <c r="E13" s="348"/>
      <c r="F13" s="203"/>
      <c r="G13" s="203"/>
      <c r="H13" s="203"/>
      <c r="I13" s="180">
        <f>I11+I12</f>
        <v>67000</v>
      </c>
    </row>
    <row r="14" spans="1:9" ht="12.75">
      <c r="A14" s="174"/>
      <c r="B14" s="349"/>
      <c r="C14" s="349"/>
      <c r="D14" s="349"/>
      <c r="E14" s="349"/>
      <c r="F14" s="174"/>
      <c r="G14" s="174"/>
      <c r="H14" s="174"/>
      <c r="I14" s="174"/>
    </row>
    <row r="15" spans="1:9" ht="12.7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ht="18.75" customHeight="1">
      <c r="A16" s="338" t="s">
        <v>340</v>
      </c>
      <c r="B16" s="339"/>
      <c r="C16" s="339"/>
      <c r="D16" s="339"/>
      <c r="E16" s="339"/>
      <c r="F16" s="339"/>
      <c r="G16" s="339"/>
      <c r="H16" s="339"/>
      <c r="I16" s="339"/>
    </row>
    <row r="17" spans="1:9" ht="41.25" customHeight="1">
      <c r="A17" s="172"/>
      <c r="B17" s="172"/>
      <c r="C17" s="172"/>
      <c r="D17" s="172"/>
      <c r="E17" s="172"/>
      <c r="F17" s="172"/>
      <c r="G17" s="172"/>
      <c r="H17" s="173"/>
      <c r="I17" s="174"/>
    </row>
    <row r="18" spans="1:9" ht="45">
      <c r="A18" s="181" t="s">
        <v>39</v>
      </c>
      <c r="B18" s="340" t="s">
        <v>59</v>
      </c>
      <c r="C18" s="341"/>
      <c r="D18" s="341"/>
      <c r="E18" s="342"/>
      <c r="F18" s="182" t="s">
        <v>341</v>
      </c>
      <c r="G18" s="182" t="s">
        <v>342</v>
      </c>
      <c r="H18" s="182" t="s">
        <v>344</v>
      </c>
      <c r="I18" s="204"/>
    </row>
    <row r="19" spans="1:9" ht="18.75" customHeight="1">
      <c r="A19" s="178">
        <v>1</v>
      </c>
      <c r="B19" s="343">
        <v>2</v>
      </c>
      <c r="C19" s="343"/>
      <c r="D19" s="343"/>
      <c r="E19" s="343"/>
      <c r="F19" s="178">
        <v>3</v>
      </c>
      <c r="G19" s="178">
        <v>4</v>
      </c>
      <c r="H19" s="178">
        <v>5</v>
      </c>
      <c r="I19" s="201"/>
    </row>
    <row r="20" spans="1:9" ht="49.5" customHeight="1">
      <c r="A20" s="190">
        <v>1</v>
      </c>
      <c r="B20" s="350" t="s">
        <v>345</v>
      </c>
      <c r="C20" s="351"/>
      <c r="D20" s="351"/>
      <c r="E20" s="352"/>
      <c r="F20" s="206">
        <v>1</v>
      </c>
      <c r="G20" s="206">
        <v>1000</v>
      </c>
      <c r="H20" s="207">
        <v>1000</v>
      </c>
      <c r="I20" s="175"/>
    </row>
    <row r="21" spans="1:9" ht="15.75">
      <c r="A21" s="106"/>
      <c r="B21" s="353" t="s">
        <v>72</v>
      </c>
      <c r="C21" s="353"/>
      <c r="D21" s="353"/>
      <c r="E21" s="353"/>
      <c r="F21" s="203"/>
      <c r="G21" s="203"/>
      <c r="H21" s="180">
        <f>H20</f>
        <v>1000</v>
      </c>
      <c r="I21" s="175"/>
    </row>
    <row r="22" spans="1:9" ht="12.75">
      <c r="A22" s="174"/>
      <c r="B22" s="174"/>
      <c r="C22" s="174"/>
      <c r="D22" s="174"/>
      <c r="E22" s="174"/>
      <c r="F22" s="174"/>
      <c r="G22" s="174"/>
      <c r="H22" s="174"/>
      <c r="I22" s="174"/>
    </row>
    <row r="23" spans="1:9" ht="13.5">
      <c r="A23" s="338" t="s">
        <v>346</v>
      </c>
      <c r="B23" s="339"/>
      <c r="C23" s="339"/>
      <c r="D23" s="339"/>
      <c r="E23" s="339"/>
      <c r="F23" s="339"/>
      <c r="G23" s="339"/>
      <c r="H23" s="339"/>
      <c r="I23" s="339"/>
    </row>
    <row r="24" spans="1:9" ht="15.75">
      <c r="A24" s="285"/>
      <c r="B24" s="286"/>
      <c r="C24" s="286"/>
      <c r="D24" s="286"/>
      <c r="E24" s="286"/>
      <c r="F24" s="286"/>
      <c r="G24" s="286"/>
      <c r="H24" s="286"/>
      <c r="I24" s="286"/>
    </row>
    <row r="25" spans="1:9" ht="15.75">
      <c r="A25" s="171" t="s">
        <v>57</v>
      </c>
      <c r="B25" s="171"/>
      <c r="C25" s="172"/>
      <c r="D25" s="172" t="s">
        <v>427</v>
      </c>
      <c r="E25" s="172"/>
      <c r="F25" s="172"/>
      <c r="G25" s="172"/>
      <c r="H25" s="173"/>
      <c r="I25" s="174"/>
    </row>
    <row r="26" spans="1:9" ht="15">
      <c r="A26" s="335" t="s">
        <v>58</v>
      </c>
      <c r="B26" s="335"/>
      <c r="C26" s="335"/>
      <c r="D26" s="335"/>
      <c r="E26" s="336" t="s">
        <v>34</v>
      </c>
      <c r="F26" s="337"/>
      <c r="G26" s="337"/>
      <c r="H26" s="337"/>
      <c r="I26" s="337"/>
    </row>
    <row r="27" spans="1:9" ht="15">
      <c r="A27" s="199"/>
      <c r="B27" s="199"/>
      <c r="C27" s="199"/>
      <c r="D27" s="199"/>
      <c r="E27" s="337"/>
      <c r="F27" s="337"/>
      <c r="G27" s="337"/>
      <c r="H27" s="337"/>
      <c r="I27" s="337"/>
    </row>
    <row r="28" spans="1:9" ht="45">
      <c r="A28" s="181" t="s">
        <v>39</v>
      </c>
      <c r="B28" s="340" t="s">
        <v>31</v>
      </c>
      <c r="C28" s="341"/>
      <c r="D28" s="341"/>
      <c r="E28" s="342"/>
      <c r="F28" s="182" t="s">
        <v>347</v>
      </c>
      <c r="G28" s="182" t="s">
        <v>348</v>
      </c>
      <c r="H28" s="182" t="s">
        <v>349</v>
      </c>
      <c r="I28" s="182" t="s">
        <v>350</v>
      </c>
    </row>
    <row r="29" spans="1:9" ht="15">
      <c r="A29" s="178">
        <v>1</v>
      </c>
      <c r="B29" s="343">
        <v>2</v>
      </c>
      <c r="C29" s="343"/>
      <c r="D29" s="343"/>
      <c r="E29" s="343"/>
      <c r="F29" s="178">
        <v>3</v>
      </c>
      <c r="G29" s="178">
        <v>4</v>
      </c>
      <c r="H29" s="178">
        <v>5</v>
      </c>
      <c r="I29" s="178">
        <v>6</v>
      </c>
    </row>
    <row r="30" spans="1:9" ht="15">
      <c r="A30" s="178">
        <v>1</v>
      </c>
      <c r="B30" s="344" t="s">
        <v>10</v>
      </c>
      <c r="C30" s="344"/>
      <c r="D30" s="344"/>
      <c r="E30" s="344"/>
      <c r="F30" s="106">
        <v>50989</v>
      </c>
      <c r="G30" s="106">
        <v>9.55</v>
      </c>
      <c r="H30" s="189"/>
      <c r="I30" s="179">
        <v>487000</v>
      </c>
    </row>
    <row r="31" spans="1:9" ht="15">
      <c r="A31" s="178">
        <v>2</v>
      </c>
      <c r="B31" s="344" t="s">
        <v>12</v>
      </c>
      <c r="C31" s="344"/>
      <c r="D31" s="344"/>
      <c r="E31" s="344"/>
      <c r="F31" s="106">
        <v>0</v>
      </c>
      <c r="G31" s="106">
        <v>0</v>
      </c>
      <c r="H31" s="189"/>
      <c r="I31" s="179">
        <v>0</v>
      </c>
    </row>
    <row r="32" spans="1:9" ht="15">
      <c r="A32" s="178">
        <v>3</v>
      </c>
      <c r="B32" s="344" t="s">
        <v>294</v>
      </c>
      <c r="C32" s="344"/>
      <c r="D32" s="344"/>
      <c r="E32" s="344"/>
      <c r="F32" s="106" t="s">
        <v>92</v>
      </c>
      <c r="G32" s="106" t="s">
        <v>92</v>
      </c>
      <c r="H32" s="189"/>
      <c r="I32" s="179">
        <v>98600</v>
      </c>
    </row>
    <row r="33" spans="1:9" ht="15">
      <c r="A33" s="178">
        <v>4</v>
      </c>
      <c r="B33" s="354" t="s">
        <v>295</v>
      </c>
      <c r="C33" s="355"/>
      <c r="D33" s="355"/>
      <c r="E33" s="356"/>
      <c r="F33" s="106">
        <v>70000</v>
      </c>
      <c r="G33" s="106">
        <v>7129</v>
      </c>
      <c r="H33" s="189"/>
      <c r="I33" s="179">
        <v>499000</v>
      </c>
    </row>
    <row r="34" spans="1:9" ht="15">
      <c r="A34" s="106"/>
      <c r="B34" s="353" t="s">
        <v>72</v>
      </c>
      <c r="C34" s="353"/>
      <c r="D34" s="353"/>
      <c r="E34" s="353"/>
      <c r="F34" s="203" t="s">
        <v>6</v>
      </c>
      <c r="G34" s="203" t="s">
        <v>6</v>
      </c>
      <c r="H34" s="203" t="s">
        <v>6</v>
      </c>
      <c r="I34" s="180">
        <f>I30+I32+I33+I31</f>
        <v>1084600</v>
      </c>
    </row>
    <row r="35" spans="1:9" ht="12.75">
      <c r="A35" s="174"/>
      <c r="B35" s="174"/>
      <c r="C35" s="174"/>
      <c r="D35" s="174"/>
      <c r="E35" s="174"/>
      <c r="F35" s="174"/>
      <c r="G35" s="174"/>
      <c r="H35" s="174"/>
      <c r="I35" s="174"/>
    </row>
    <row r="36" spans="1:9" ht="12.75">
      <c r="A36" s="174"/>
      <c r="B36" s="174"/>
      <c r="C36" s="174"/>
      <c r="D36" s="174"/>
      <c r="E36" s="174"/>
      <c r="F36" s="174"/>
      <c r="G36" s="174"/>
      <c r="H36" s="174"/>
      <c r="I36" s="174"/>
    </row>
    <row r="37" spans="1:9" ht="15.75" customHeight="1">
      <c r="A37" s="338" t="s">
        <v>351</v>
      </c>
      <c r="B37" s="339"/>
      <c r="C37" s="339"/>
      <c r="D37" s="339"/>
      <c r="E37" s="339"/>
      <c r="F37" s="339"/>
      <c r="G37" s="339"/>
      <c r="H37" s="339"/>
      <c r="I37" s="339"/>
    </row>
    <row r="38" spans="1:9" ht="18" customHeight="1">
      <c r="A38" s="172"/>
      <c r="B38" s="172"/>
      <c r="C38" s="172"/>
      <c r="D38" s="172"/>
      <c r="E38" s="172"/>
      <c r="F38" s="172"/>
      <c r="G38" s="172"/>
      <c r="H38" s="173"/>
      <c r="I38" s="174"/>
    </row>
    <row r="39" spans="1:9" ht="45">
      <c r="A39" s="181" t="s">
        <v>39</v>
      </c>
      <c r="B39" s="340" t="s">
        <v>59</v>
      </c>
      <c r="C39" s="341"/>
      <c r="D39" s="341"/>
      <c r="E39" s="342"/>
      <c r="F39" s="182" t="s">
        <v>352</v>
      </c>
      <c r="G39" s="182" t="s">
        <v>353</v>
      </c>
      <c r="H39" s="182" t="s">
        <v>354</v>
      </c>
      <c r="I39" s="174"/>
    </row>
    <row r="40" spans="1:9" ht="14.25" customHeight="1">
      <c r="A40" s="178">
        <v>1</v>
      </c>
      <c r="B40" s="343">
        <v>2</v>
      </c>
      <c r="C40" s="343"/>
      <c r="D40" s="343"/>
      <c r="E40" s="343"/>
      <c r="F40" s="178">
        <v>3</v>
      </c>
      <c r="G40" s="178">
        <v>4</v>
      </c>
      <c r="H40" s="178">
        <v>5</v>
      </c>
      <c r="I40" s="174"/>
    </row>
    <row r="41" spans="1:9" ht="15">
      <c r="A41" s="178">
        <v>1</v>
      </c>
      <c r="B41" s="357" t="s">
        <v>372</v>
      </c>
      <c r="C41" s="358"/>
      <c r="D41" s="358"/>
      <c r="E41" s="359"/>
      <c r="F41" s="178">
        <v>1</v>
      </c>
      <c r="G41" s="178">
        <v>12</v>
      </c>
      <c r="H41" s="242">
        <v>6500</v>
      </c>
      <c r="I41" s="174"/>
    </row>
    <row r="42" spans="1:9" ht="15">
      <c r="A42" s="178">
        <v>2</v>
      </c>
      <c r="B42" s="357" t="s">
        <v>373</v>
      </c>
      <c r="C42" s="358"/>
      <c r="D42" s="358"/>
      <c r="E42" s="359"/>
      <c r="F42" s="178">
        <v>1</v>
      </c>
      <c r="G42" s="178">
        <v>12</v>
      </c>
      <c r="H42" s="242">
        <v>25000</v>
      </c>
      <c r="I42" s="174"/>
    </row>
    <row r="43" spans="1:9" ht="15">
      <c r="A43" s="178">
        <v>3</v>
      </c>
      <c r="B43" s="357" t="s">
        <v>91</v>
      </c>
      <c r="C43" s="358"/>
      <c r="D43" s="358"/>
      <c r="E43" s="359"/>
      <c r="F43" s="178"/>
      <c r="G43" s="178"/>
      <c r="H43" s="242">
        <v>587045.62</v>
      </c>
      <c r="I43" s="174"/>
    </row>
    <row r="44" spans="1:9" ht="29.25" customHeight="1">
      <c r="A44" s="190">
        <v>4</v>
      </c>
      <c r="B44" s="345" t="s">
        <v>374</v>
      </c>
      <c r="C44" s="360"/>
      <c r="D44" s="360"/>
      <c r="E44" s="361"/>
      <c r="F44" s="106"/>
      <c r="G44" s="106"/>
      <c r="H44" s="192">
        <v>20000</v>
      </c>
      <c r="I44" s="174"/>
    </row>
    <row r="45" spans="1:9" ht="36" customHeight="1">
      <c r="A45" s="106"/>
      <c r="B45" s="353" t="s">
        <v>72</v>
      </c>
      <c r="C45" s="353"/>
      <c r="D45" s="353"/>
      <c r="E45" s="353"/>
      <c r="F45" s="203"/>
      <c r="G45" s="203"/>
      <c r="H45" s="205">
        <f>H41+H42+H43+H44</f>
        <v>638545.62</v>
      </c>
      <c r="I45" s="174"/>
    </row>
    <row r="46" spans="1:9" ht="18.75" customHeight="1">
      <c r="A46" s="243"/>
      <c r="B46" s="244"/>
      <c r="C46" s="244"/>
      <c r="D46" s="244"/>
      <c r="E46" s="244"/>
      <c r="F46" s="244"/>
      <c r="G46" s="244"/>
      <c r="H46" s="245"/>
      <c r="I46" s="174"/>
    </row>
    <row r="47" spans="1:9" ht="19.5" customHeight="1">
      <c r="A47" s="171" t="s">
        <v>57</v>
      </c>
      <c r="B47" s="171"/>
      <c r="C47" s="172"/>
      <c r="D47" s="172">
        <v>244</v>
      </c>
      <c r="E47" s="172"/>
      <c r="F47" s="172"/>
      <c r="G47" s="172"/>
      <c r="H47" s="173"/>
      <c r="I47" s="174"/>
    </row>
    <row r="48" spans="1:9" ht="18" customHeight="1">
      <c r="A48" s="335"/>
      <c r="B48" s="335"/>
      <c r="C48" s="335"/>
      <c r="D48" s="335"/>
      <c r="E48" s="336" t="s">
        <v>408</v>
      </c>
      <c r="F48" s="362"/>
      <c r="G48" s="362"/>
      <c r="H48" s="362"/>
      <c r="I48" s="362"/>
    </row>
    <row r="49" spans="1:9" ht="19.5" customHeight="1">
      <c r="A49" s="363" t="s">
        <v>58</v>
      </c>
      <c r="B49" s="364"/>
      <c r="C49" s="364"/>
      <c r="D49" s="364"/>
      <c r="E49" s="362"/>
      <c r="F49" s="362"/>
      <c r="G49" s="362"/>
      <c r="H49" s="362"/>
      <c r="I49" s="362"/>
    </row>
    <row r="50" spans="1:9" ht="36" customHeight="1">
      <c r="A50" s="243"/>
      <c r="B50" s="244"/>
      <c r="C50" s="244"/>
      <c r="D50" s="244"/>
      <c r="E50" s="244"/>
      <c r="F50" s="244"/>
      <c r="G50" s="244"/>
      <c r="H50" s="245"/>
      <c r="I50" s="174"/>
    </row>
    <row r="51" spans="1:9" ht="45" customHeight="1">
      <c r="A51" s="181" t="s">
        <v>39</v>
      </c>
      <c r="B51" s="340" t="s">
        <v>59</v>
      </c>
      <c r="C51" s="341"/>
      <c r="D51" s="341"/>
      <c r="E51" s="342"/>
      <c r="F51" s="182" t="s">
        <v>352</v>
      </c>
      <c r="G51" s="182" t="s">
        <v>353</v>
      </c>
      <c r="H51" s="182" t="s">
        <v>354</v>
      </c>
      <c r="I51" s="174"/>
    </row>
    <row r="52" spans="1:9" ht="18" customHeight="1">
      <c r="A52" s="178">
        <v>1</v>
      </c>
      <c r="B52" s="343">
        <v>2</v>
      </c>
      <c r="C52" s="343"/>
      <c r="D52" s="343"/>
      <c r="E52" s="343"/>
      <c r="F52" s="178">
        <v>3</v>
      </c>
      <c r="G52" s="178">
        <v>4</v>
      </c>
      <c r="H52" s="178">
        <v>5</v>
      </c>
      <c r="I52" s="174"/>
    </row>
    <row r="53" spans="1:9" ht="36" customHeight="1">
      <c r="A53" s="178">
        <v>1</v>
      </c>
      <c r="B53" s="357" t="s">
        <v>413</v>
      </c>
      <c r="C53" s="358"/>
      <c r="D53" s="358"/>
      <c r="E53" s="359"/>
      <c r="F53" s="178"/>
      <c r="G53" s="178"/>
      <c r="H53" s="242"/>
      <c r="I53" s="174"/>
    </row>
    <row r="54" spans="1:9" ht="15">
      <c r="A54" s="243"/>
      <c r="B54" s="244"/>
      <c r="C54" s="244"/>
      <c r="D54" s="244"/>
      <c r="E54" s="244"/>
      <c r="F54" s="244"/>
      <c r="G54" s="244"/>
      <c r="H54" s="245"/>
      <c r="I54" s="174"/>
    </row>
    <row r="55" spans="1:9" ht="15.75">
      <c r="A55" s="171" t="s">
        <v>57</v>
      </c>
      <c r="B55" s="171"/>
      <c r="C55" s="172"/>
      <c r="D55" s="172">
        <v>244</v>
      </c>
      <c r="E55" s="172"/>
      <c r="F55" s="172"/>
      <c r="G55" s="172"/>
      <c r="H55" s="173"/>
      <c r="I55" s="174"/>
    </row>
    <row r="56" spans="1:9" ht="13.5" customHeight="1">
      <c r="A56" s="335" t="s">
        <v>58</v>
      </c>
      <c r="B56" s="335"/>
      <c r="C56" s="335"/>
      <c r="D56" s="335"/>
      <c r="E56" s="336" t="s">
        <v>375</v>
      </c>
      <c r="F56" s="362"/>
      <c r="G56" s="362"/>
      <c r="H56" s="362"/>
      <c r="I56" s="362"/>
    </row>
    <row r="57" spans="1:9" ht="15">
      <c r="A57" s="199"/>
      <c r="B57" s="199"/>
      <c r="C57" s="199"/>
      <c r="D57" s="199"/>
      <c r="E57" s="362"/>
      <c r="F57" s="362"/>
      <c r="G57" s="362"/>
      <c r="H57" s="362"/>
      <c r="I57" s="362"/>
    </row>
    <row r="58" spans="1:9" ht="15">
      <c r="A58" s="243"/>
      <c r="B58" s="244"/>
      <c r="C58" s="244"/>
      <c r="D58" s="244"/>
      <c r="E58" s="244"/>
      <c r="F58" s="244"/>
      <c r="G58" s="244"/>
      <c r="H58" s="245"/>
      <c r="I58" s="174"/>
    </row>
    <row r="59" spans="1:9" ht="17.25" customHeight="1">
      <c r="A59" s="243"/>
      <c r="B59" s="244"/>
      <c r="C59" s="244"/>
      <c r="D59" s="244"/>
      <c r="E59" s="244"/>
      <c r="F59" s="244"/>
      <c r="G59" s="244"/>
      <c r="H59" s="245"/>
      <c r="I59" s="174"/>
    </row>
    <row r="60" spans="1:9" ht="15.75" customHeight="1">
      <c r="A60" s="338" t="s">
        <v>351</v>
      </c>
      <c r="B60" s="338"/>
      <c r="C60" s="338"/>
      <c r="D60" s="338"/>
      <c r="E60" s="338"/>
      <c r="F60" s="338"/>
      <c r="G60" s="338"/>
      <c r="H60" s="338"/>
      <c r="I60" s="338"/>
    </row>
    <row r="61" spans="1:9" ht="15" customHeight="1">
      <c r="A61" s="172"/>
      <c r="B61" s="172"/>
      <c r="C61" s="172"/>
      <c r="D61" s="172"/>
      <c r="E61" s="172"/>
      <c r="F61" s="172"/>
      <c r="G61" s="172"/>
      <c r="H61" s="173"/>
      <c r="I61" s="174"/>
    </row>
    <row r="62" spans="1:9" ht="48" customHeight="1">
      <c r="A62" s="181" t="s">
        <v>39</v>
      </c>
      <c r="B62" s="340" t="s">
        <v>59</v>
      </c>
      <c r="C62" s="341"/>
      <c r="D62" s="341"/>
      <c r="E62" s="342"/>
      <c r="F62" s="182" t="s">
        <v>352</v>
      </c>
      <c r="G62" s="182" t="s">
        <v>353</v>
      </c>
      <c r="H62" s="182" t="s">
        <v>354</v>
      </c>
      <c r="I62" s="174"/>
    </row>
    <row r="63" spans="1:9" ht="19.5" customHeight="1">
      <c r="A63" s="178">
        <v>1</v>
      </c>
      <c r="B63" s="365">
        <v>2</v>
      </c>
      <c r="C63" s="366"/>
      <c r="D63" s="366"/>
      <c r="E63" s="367"/>
      <c r="F63" s="178">
        <v>3</v>
      </c>
      <c r="G63" s="178">
        <v>4</v>
      </c>
      <c r="H63" s="178">
        <v>5</v>
      </c>
      <c r="I63" s="174"/>
    </row>
    <row r="64" spans="1:9" ht="13.5" customHeight="1">
      <c r="A64" s="178">
        <v>1</v>
      </c>
      <c r="B64" s="357" t="s">
        <v>372</v>
      </c>
      <c r="C64" s="368"/>
      <c r="D64" s="368"/>
      <c r="E64" s="369"/>
      <c r="F64" s="178"/>
      <c r="G64" s="178"/>
      <c r="H64" s="242">
        <v>0</v>
      </c>
      <c r="I64" s="174"/>
    </row>
    <row r="65" spans="1:9" ht="13.5" customHeight="1">
      <c r="A65" s="178">
        <v>2</v>
      </c>
      <c r="B65" s="357" t="s">
        <v>373</v>
      </c>
      <c r="C65" s="368"/>
      <c r="D65" s="368"/>
      <c r="E65" s="369"/>
      <c r="F65" s="178"/>
      <c r="G65" s="178"/>
      <c r="H65" s="242">
        <v>0</v>
      </c>
      <c r="I65" s="174"/>
    </row>
    <row r="66" spans="1:9" ht="15.75" customHeight="1">
      <c r="A66" s="178">
        <v>3</v>
      </c>
      <c r="B66" s="357" t="s">
        <v>91</v>
      </c>
      <c r="C66" s="368"/>
      <c r="D66" s="368"/>
      <c r="E66" s="369"/>
      <c r="F66" s="178"/>
      <c r="G66" s="178"/>
      <c r="H66" s="242">
        <v>27000</v>
      </c>
      <c r="I66" s="174"/>
    </row>
    <row r="67" spans="1:9" ht="27.75" customHeight="1">
      <c r="A67" s="190">
        <v>4</v>
      </c>
      <c r="B67" s="345" t="s">
        <v>374</v>
      </c>
      <c r="C67" s="360"/>
      <c r="D67" s="360"/>
      <c r="E67" s="361"/>
      <c r="F67" s="106"/>
      <c r="G67" s="106"/>
      <c r="H67" s="192">
        <v>0</v>
      </c>
      <c r="I67" s="174"/>
    </row>
    <row r="68" spans="1:9" ht="22.5" customHeight="1">
      <c r="A68" s="106"/>
      <c r="B68" s="353" t="s">
        <v>72</v>
      </c>
      <c r="C68" s="353"/>
      <c r="D68" s="353"/>
      <c r="E68" s="353"/>
      <c r="F68" s="203"/>
      <c r="G68" s="203"/>
      <c r="H68" s="205">
        <f>H64+H65+H66+H67</f>
        <v>27000</v>
      </c>
      <c r="I68" s="174"/>
    </row>
    <row r="69" spans="1:9" ht="22.5" customHeight="1">
      <c r="A69" s="243"/>
      <c r="B69" s="244"/>
      <c r="C69" s="244"/>
      <c r="D69" s="244"/>
      <c r="E69" s="244"/>
      <c r="F69" s="244"/>
      <c r="G69" s="244"/>
      <c r="H69" s="245"/>
      <c r="I69" s="174"/>
    </row>
    <row r="70" spans="1:9" ht="22.5" customHeight="1">
      <c r="A70" s="171" t="s">
        <v>57</v>
      </c>
      <c r="B70" s="171"/>
      <c r="C70" s="172"/>
      <c r="D70" s="172">
        <v>243</v>
      </c>
      <c r="E70" s="172"/>
      <c r="F70" s="172"/>
      <c r="G70" s="172"/>
      <c r="H70" s="173"/>
      <c r="I70" s="174"/>
    </row>
    <row r="71" spans="1:9" ht="22.5" customHeight="1">
      <c r="A71" s="335"/>
      <c r="B71" s="335"/>
      <c r="C71" s="335"/>
      <c r="D71" s="335"/>
      <c r="E71" s="336" t="s">
        <v>34</v>
      </c>
      <c r="F71" s="337"/>
      <c r="G71" s="337"/>
      <c r="H71" s="337"/>
      <c r="I71" s="337"/>
    </row>
    <row r="72" spans="1:9" ht="22.5" customHeight="1">
      <c r="A72" s="199"/>
      <c r="B72" s="199"/>
      <c r="C72" s="199"/>
      <c r="D72" s="199"/>
      <c r="E72" s="337"/>
      <c r="F72" s="337"/>
      <c r="G72" s="337"/>
      <c r="H72" s="337"/>
      <c r="I72" s="337"/>
    </row>
    <row r="73" spans="1:9" ht="22.5" customHeight="1">
      <c r="A73" s="199"/>
      <c r="B73" s="199"/>
      <c r="C73" s="199"/>
      <c r="D73" s="199"/>
      <c r="E73" s="265"/>
      <c r="F73" s="265"/>
      <c r="G73" s="265"/>
      <c r="H73" s="265"/>
      <c r="I73" s="265"/>
    </row>
    <row r="74" spans="1:9" ht="48" customHeight="1">
      <c r="A74" s="181" t="s">
        <v>39</v>
      </c>
      <c r="B74" s="340" t="s">
        <v>59</v>
      </c>
      <c r="C74" s="341"/>
      <c r="D74" s="341"/>
      <c r="E74" s="342"/>
      <c r="F74" s="182" t="s">
        <v>352</v>
      </c>
      <c r="G74" s="182" t="s">
        <v>353</v>
      </c>
      <c r="H74" s="182" t="s">
        <v>354</v>
      </c>
      <c r="I74" s="265"/>
    </row>
    <row r="75" spans="1:9" ht="22.5" customHeight="1">
      <c r="A75" s="178">
        <v>1</v>
      </c>
      <c r="B75" s="365">
        <v>2</v>
      </c>
      <c r="C75" s="366"/>
      <c r="D75" s="366"/>
      <c r="E75" s="367"/>
      <c r="F75" s="178">
        <v>3</v>
      </c>
      <c r="G75" s="178">
        <v>4</v>
      </c>
      <c r="H75" s="178">
        <v>5</v>
      </c>
      <c r="I75" s="265"/>
    </row>
    <row r="76" spans="1:9" ht="55.5" customHeight="1">
      <c r="A76" s="178">
        <v>1</v>
      </c>
      <c r="B76" s="357" t="s">
        <v>409</v>
      </c>
      <c r="C76" s="368"/>
      <c r="D76" s="368"/>
      <c r="E76" s="369"/>
      <c r="F76" s="178"/>
      <c r="G76" s="178"/>
      <c r="H76" s="242"/>
      <c r="I76" s="265"/>
    </row>
    <row r="77" spans="1:9" ht="22.5" customHeight="1">
      <c r="A77" s="178"/>
      <c r="B77" s="353" t="s">
        <v>72</v>
      </c>
      <c r="C77" s="353"/>
      <c r="D77" s="353"/>
      <c r="E77" s="353"/>
      <c r="F77" s="178"/>
      <c r="G77" s="178"/>
      <c r="H77" s="266">
        <f>SUM(H76)</f>
        <v>0</v>
      </c>
      <c r="I77" s="265"/>
    </row>
    <row r="78" spans="1:9" ht="22.5" customHeight="1">
      <c r="A78" s="199"/>
      <c r="B78" s="199"/>
      <c r="C78" s="199"/>
      <c r="D78" s="199"/>
      <c r="E78" s="265"/>
      <c r="F78" s="265"/>
      <c r="G78" s="265"/>
      <c r="H78" s="265"/>
      <c r="I78" s="265"/>
    </row>
    <row r="79" spans="1:9" ht="22.5" customHeight="1">
      <c r="A79" s="243"/>
      <c r="B79" s="244"/>
      <c r="C79" s="244"/>
      <c r="D79" s="244"/>
      <c r="E79" s="244"/>
      <c r="F79" s="244"/>
      <c r="G79" s="244"/>
      <c r="H79" s="245"/>
      <c r="I79" s="174"/>
    </row>
    <row r="80" spans="1:9" ht="22.5" customHeight="1">
      <c r="A80" s="171" t="s">
        <v>57</v>
      </c>
      <c r="B80" s="171"/>
      <c r="C80" s="172"/>
      <c r="D80" s="172">
        <v>243</v>
      </c>
      <c r="E80" s="172"/>
      <c r="F80" s="172"/>
      <c r="G80" s="172"/>
      <c r="H80" s="173"/>
      <c r="I80" s="174"/>
    </row>
    <row r="81" spans="1:9" ht="22.5" customHeight="1">
      <c r="A81" s="335"/>
      <c r="B81" s="335"/>
      <c r="C81" s="335"/>
      <c r="D81" s="335"/>
      <c r="E81" s="336" t="s">
        <v>408</v>
      </c>
      <c r="F81" s="362"/>
      <c r="G81" s="362"/>
      <c r="H81" s="362"/>
      <c r="I81" s="362"/>
    </row>
    <row r="82" spans="1:9" ht="22.5" customHeight="1">
      <c r="A82" s="199"/>
      <c r="B82" s="199"/>
      <c r="C82" s="199"/>
      <c r="D82" s="199"/>
      <c r="E82" s="362"/>
      <c r="F82" s="362"/>
      <c r="G82" s="362"/>
      <c r="H82" s="362"/>
      <c r="I82" s="362"/>
    </row>
    <row r="83" spans="1:9" ht="22.5" customHeight="1">
      <c r="A83" s="243"/>
      <c r="B83" s="244"/>
      <c r="C83" s="244"/>
      <c r="D83" s="244"/>
      <c r="E83" s="244"/>
      <c r="F83" s="244"/>
      <c r="G83" s="244"/>
      <c r="H83" s="245"/>
      <c r="I83" s="174"/>
    </row>
    <row r="84" spans="1:9" ht="48" customHeight="1">
      <c r="A84" s="181" t="s">
        <v>39</v>
      </c>
      <c r="B84" s="340" t="s">
        <v>59</v>
      </c>
      <c r="C84" s="341"/>
      <c r="D84" s="341"/>
      <c r="E84" s="342"/>
      <c r="F84" s="182" t="s">
        <v>352</v>
      </c>
      <c r="G84" s="182" t="s">
        <v>353</v>
      </c>
      <c r="H84" s="182" t="s">
        <v>354</v>
      </c>
      <c r="I84" s="174"/>
    </row>
    <row r="85" spans="1:9" ht="22.5" customHeight="1">
      <c r="A85" s="178">
        <v>1</v>
      </c>
      <c r="B85" s="365">
        <v>2</v>
      </c>
      <c r="C85" s="366"/>
      <c r="D85" s="366"/>
      <c r="E85" s="367"/>
      <c r="F85" s="178">
        <v>3</v>
      </c>
      <c r="G85" s="178">
        <v>4</v>
      </c>
      <c r="H85" s="178">
        <v>5</v>
      </c>
      <c r="I85" s="174"/>
    </row>
    <row r="86" spans="1:9" ht="49.5" customHeight="1">
      <c r="A86" s="264">
        <v>1</v>
      </c>
      <c r="B86" s="357" t="s">
        <v>409</v>
      </c>
      <c r="C86" s="368"/>
      <c r="D86" s="368"/>
      <c r="E86" s="369"/>
      <c r="F86" s="263" t="s">
        <v>410</v>
      </c>
      <c r="G86" s="178"/>
      <c r="H86" s="242"/>
      <c r="I86" s="174"/>
    </row>
    <row r="87" spans="1:9" ht="22.5" customHeight="1">
      <c r="A87" s="106"/>
      <c r="B87" s="353" t="s">
        <v>72</v>
      </c>
      <c r="C87" s="353"/>
      <c r="D87" s="353"/>
      <c r="E87" s="353"/>
      <c r="F87" s="203"/>
      <c r="G87" s="203"/>
      <c r="H87" s="205">
        <f>SUM(H86)</f>
        <v>0</v>
      </c>
      <c r="I87" s="174"/>
    </row>
    <row r="88" spans="1:9" ht="15">
      <c r="A88" s="243"/>
      <c r="B88" s="244"/>
      <c r="C88" s="244"/>
      <c r="D88" s="244"/>
      <c r="E88" s="244"/>
      <c r="F88" s="244"/>
      <c r="G88" s="244"/>
      <c r="H88" s="245"/>
      <c r="I88" s="174"/>
    </row>
    <row r="89" spans="1:9" ht="36" customHeight="1">
      <c r="A89" s="338" t="s">
        <v>355</v>
      </c>
      <c r="B89" s="339"/>
      <c r="C89" s="339"/>
      <c r="D89" s="339"/>
      <c r="E89" s="339"/>
      <c r="F89" s="339"/>
      <c r="G89" s="339"/>
      <c r="H89" s="339"/>
      <c r="I89" s="174"/>
    </row>
    <row r="90" spans="1:9" ht="15.75">
      <c r="A90" s="172"/>
      <c r="B90" s="172"/>
      <c r="C90" s="172"/>
      <c r="D90" s="172"/>
      <c r="E90" s="172"/>
      <c r="F90" s="172"/>
      <c r="G90" s="172"/>
      <c r="H90" s="173"/>
      <c r="I90" s="174"/>
    </row>
    <row r="91" spans="1:9" ht="30">
      <c r="A91" s="176" t="s">
        <v>39</v>
      </c>
      <c r="B91" s="370" t="s">
        <v>59</v>
      </c>
      <c r="C91" s="371"/>
      <c r="D91" s="371"/>
      <c r="E91" s="372"/>
      <c r="F91" s="373" t="s">
        <v>356</v>
      </c>
      <c r="G91" s="374"/>
      <c r="H91" s="177" t="s">
        <v>357</v>
      </c>
      <c r="I91" s="174"/>
    </row>
    <row r="92" spans="1:9" ht="15">
      <c r="A92" s="178">
        <v>1</v>
      </c>
      <c r="B92" s="343">
        <v>2</v>
      </c>
      <c r="C92" s="343"/>
      <c r="D92" s="343"/>
      <c r="E92" s="343"/>
      <c r="F92" s="375">
        <v>3</v>
      </c>
      <c r="G92" s="376"/>
      <c r="H92" s="178">
        <v>4</v>
      </c>
      <c r="I92" s="174"/>
    </row>
    <row r="93" spans="1:9" ht="32.25" customHeight="1">
      <c r="A93" s="190">
        <v>1</v>
      </c>
      <c r="B93" s="377" t="s">
        <v>358</v>
      </c>
      <c r="C93" s="378"/>
      <c r="D93" s="378"/>
      <c r="E93" s="379"/>
      <c r="F93" s="380">
        <v>2</v>
      </c>
      <c r="G93" s="381"/>
      <c r="H93" s="192">
        <v>25000</v>
      </c>
      <c r="I93" s="174"/>
    </row>
    <row r="94" spans="1:9" ht="18" customHeight="1">
      <c r="A94" s="190">
        <v>2</v>
      </c>
      <c r="B94" s="382" t="s">
        <v>89</v>
      </c>
      <c r="C94" s="382"/>
      <c r="D94" s="382"/>
      <c r="E94" s="382"/>
      <c r="F94" s="380">
        <v>3</v>
      </c>
      <c r="G94" s="381"/>
      <c r="H94" s="192">
        <v>50000</v>
      </c>
      <c r="I94" s="174"/>
    </row>
    <row r="95" spans="1:9" ht="18" customHeight="1">
      <c r="A95" s="190">
        <v>3</v>
      </c>
      <c r="B95" s="377" t="s">
        <v>88</v>
      </c>
      <c r="C95" s="378"/>
      <c r="D95" s="378"/>
      <c r="E95" s="379"/>
      <c r="F95" s="380">
        <v>1</v>
      </c>
      <c r="G95" s="381"/>
      <c r="H95" s="192">
        <v>15000</v>
      </c>
      <c r="I95" s="174"/>
    </row>
    <row r="96" spans="1:9" ht="45.75" customHeight="1">
      <c r="A96" s="190">
        <v>4</v>
      </c>
      <c r="B96" s="377" t="s">
        <v>359</v>
      </c>
      <c r="C96" s="378"/>
      <c r="D96" s="378"/>
      <c r="E96" s="379"/>
      <c r="F96" s="380">
        <v>2</v>
      </c>
      <c r="G96" s="381"/>
      <c r="H96" s="192">
        <v>50000</v>
      </c>
      <c r="I96" s="174"/>
    </row>
    <row r="97" spans="1:9" ht="19.5" customHeight="1">
      <c r="A97" s="190">
        <v>5</v>
      </c>
      <c r="B97" s="377" t="s">
        <v>394</v>
      </c>
      <c r="C97" s="383"/>
      <c r="D97" s="383"/>
      <c r="E97" s="384"/>
      <c r="F97" s="385">
        <v>1</v>
      </c>
      <c r="G97" s="386"/>
      <c r="H97" s="192">
        <v>60000</v>
      </c>
      <c r="I97" s="174"/>
    </row>
    <row r="98" spans="1:9" ht="20.25" customHeight="1">
      <c r="A98" s="190">
        <v>6</v>
      </c>
      <c r="B98" s="377" t="s">
        <v>389</v>
      </c>
      <c r="C98" s="383"/>
      <c r="D98" s="383"/>
      <c r="E98" s="384"/>
      <c r="F98" s="385">
        <v>3</v>
      </c>
      <c r="G98" s="386"/>
      <c r="H98" s="192">
        <v>18000</v>
      </c>
      <c r="I98" s="174"/>
    </row>
    <row r="99" spans="1:9" ht="15">
      <c r="A99" s="178">
        <v>7</v>
      </c>
      <c r="B99" s="357" t="s">
        <v>91</v>
      </c>
      <c r="C99" s="368"/>
      <c r="D99" s="368"/>
      <c r="E99" s="369"/>
      <c r="F99" s="375"/>
      <c r="G99" s="376"/>
      <c r="H99" s="179">
        <v>457000</v>
      </c>
      <c r="I99" s="174"/>
    </row>
    <row r="100" spans="1:9" ht="15">
      <c r="A100" s="106"/>
      <c r="B100" s="353" t="s">
        <v>72</v>
      </c>
      <c r="C100" s="353"/>
      <c r="D100" s="353"/>
      <c r="E100" s="353"/>
      <c r="F100" s="387" t="s">
        <v>6</v>
      </c>
      <c r="G100" s="388"/>
      <c r="H100" s="180">
        <f>SUM(H93:H99)</f>
        <v>675000</v>
      </c>
      <c r="I100" s="174"/>
    </row>
    <row r="101" spans="1:9" ht="15">
      <c r="A101" s="243"/>
      <c r="B101" s="244"/>
      <c r="C101" s="244"/>
      <c r="D101" s="244"/>
      <c r="E101" s="244"/>
      <c r="F101" s="246"/>
      <c r="G101" s="246"/>
      <c r="H101" s="247"/>
      <c r="I101" s="174"/>
    </row>
    <row r="102" spans="1:9" ht="15" customHeight="1">
      <c r="A102" s="171" t="s">
        <v>57</v>
      </c>
      <c r="B102" s="171"/>
      <c r="C102" s="172"/>
      <c r="D102" s="172">
        <v>243</v>
      </c>
      <c r="E102" s="172"/>
      <c r="F102" s="172"/>
      <c r="G102" s="172"/>
      <c r="H102" s="173"/>
      <c r="I102" s="174"/>
    </row>
    <row r="103" spans="1:9" ht="18" customHeight="1">
      <c r="A103" s="335" t="s">
        <v>58</v>
      </c>
      <c r="B103" s="335"/>
      <c r="C103" s="335"/>
      <c r="D103" s="335"/>
      <c r="E103" s="336" t="s">
        <v>34</v>
      </c>
      <c r="F103" s="337"/>
      <c r="G103" s="337"/>
      <c r="H103" s="337"/>
      <c r="I103" s="337"/>
    </row>
    <row r="104" spans="1:9" ht="13.5" customHeight="1">
      <c r="A104" s="199"/>
      <c r="B104" s="199"/>
      <c r="C104" s="199"/>
      <c r="D104" s="199"/>
      <c r="E104" s="337"/>
      <c r="F104" s="337"/>
      <c r="G104" s="337"/>
      <c r="H104" s="337"/>
      <c r="I104" s="337"/>
    </row>
    <row r="105" spans="1:9" ht="15">
      <c r="A105" s="199"/>
      <c r="B105" s="199"/>
      <c r="C105" s="199"/>
      <c r="D105" s="199"/>
      <c r="E105" s="265"/>
      <c r="F105" s="265"/>
      <c r="G105" s="265"/>
      <c r="H105" s="265"/>
      <c r="I105" s="174"/>
    </row>
    <row r="106" spans="1:9" ht="30">
      <c r="A106" s="176" t="s">
        <v>39</v>
      </c>
      <c r="B106" s="389" t="s">
        <v>59</v>
      </c>
      <c r="C106" s="389"/>
      <c r="D106" s="389"/>
      <c r="E106" s="389"/>
      <c r="F106" s="390" t="s">
        <v>356</v>
      </c>
      <c r="G106" s="390"/>
      <c r="H106" s="177" t="s">
        <v>357</v>
      </c>
      <c r="I106" s="174"/>
    </row>
    <row r="107" spans="1:9" ht="15">
      <c r="A107" s="178">
        <v>1</v>
      </c>
      <c r="B107" s="391">
        <v>2</v>
      </c>
      <c r="C107" s="391"/>
      <c r="D107" s="391"/>
      <c r="E107" s="391"/>
      <c r="F107" s="392">
        <v>3</v>
      </c>
      <c r="G107" s="392"/>
      <c r="H107" s="178">
        <v>4</v>
      </c>
      <c r="I107" s="174"/>
    </row>
    <row r="108" spans="1:9" ht="23.25" customHeight="1">
      <c r="A108" s="190">
        <v>1</v>
      </c>
      <c r="B108" s="393" t="s">
        <v>411</v>
      </c>
      <c r="C108" s="393"/>
      <c r="D108" s="393"/>
      <c r="E108" s="393"/>
      <c r="F108" s="394"/>
      <c r="G108" s="394"/>
      <c r="H108" s="192"/>
      <c r="I108" s="174"/>
    </row>
    <row r="109" spans="1:9" ht="22.5" customHeight="1">
      <c r="A109" s="106"/>
      <c r="B109" s="395" t="s">
        <v>72</v>
      </c>
      <c r="C109" s="346"/>
      <c r="D109" s="346"/>
      <c r="E109" s="347"/>
      <c r="F109" s="396"/>
      <c r="G109" s="397"/>
      <c r="H109" s="180"/>
      <c r="I109" s="174"/>
    </row>
    <row r="110" spans="1:9" ht="33" customHeight="1">
      <c r="A110" s="171" t="s">
        <v>57</v>
      </c>
      <c r="B110" s="171"/>
      <c r="C110" s="172"/>
      <c r="D110" s="172">
        <v>244</v>
      </c>
      <c r="E110" s="172"/>
      <c r="F110" s="172"/>
      <c r="G110" s="172"/>
      <c r="H110" s="173"/>
      <c r="I110" s="174"/>
    </row>
    <row r="111" spans="1:9" ht="15">
      <c r="A111" s="335" t="s">
        <v>58</v>
      </c>
      <c r="B111" s="335"/>
      <c r="C111" s="335"/>
      <c r="D111" s="335"/>
      <c r="E111" s="336" t="s">
        <v>375</v>
      </c>
      <c r="F111" s="337"/>
      <c r="G111" s="337"/>
      <c r="H111" s="337"/>
      <c r="I111" s="174"/>
    </row>
    <row r="112" spans="1:9" ht="17.25" customHeight="1">
      <c r="A112" s="199"/>
      <c r="B112" s="199"/>
      <c r="C112" s="199"/>
      <c r="D112" s="199"/>
      <c r="E112" s="337"/>
      <c r="F112" s="337"/>
      <c r="G112" s="337"/>
      <c r="H112" s="337"/>
      <c r="I112" s="174"/>
    </row>
    <row r="113" spans="1:9" ht="11.25" customHeight="1">
      <c r="A113" s="243"/>
      <c r="B113" s="244"/>
      <c r="C113" s="244"/>
      <c r="D113" s="244"/>
      <c r="E113" s="244"/>
      <c r="F113" s="246"/>
      <c r="G113" s="246"/>
      <c r="H113" s="247"/>
      <c r="I113" s="174"/>
    </row>
    <row r="114" spans="1:9" ht="15.75">
      <c r="A114" s="172"/>
      <c r="B114" s="172"/>
      <c r="C114" s="172"/>
      <c r="D114" s="172"/>
      <c r="E114" s="172"/>
      <c r="F114" s="172"/>
      <c r="G114" s="172"/>
      <c r="H114" s="173"/>
      <c r="I114" s="174"/>
    </row>
    <row r="115" spans="1:9" ht="33" customHeight="1">
      <c r="A115" s="176" t="s">
        <v>39</v>
      </c>
      <c r="B115" s="370" t="s">
        <v>59</v>
      </c>
      <c r="C115" s="371"/>
      <c r="D115" s="371"/>
      <c r="E115" s="372"/>
      <c r="F115" s="373" t="s">
        <v>356</v>
      </c>
      <c r="G115" s="374"/>
      <c r="H115" s="177" t="s">
        <v>357</v>
      </c>
      <c r="I115" s="174"/>
    </row>
    <row r="116" spans="1:9" ht="15.75" customHeight="1">
      <c r="A116" s="178">
        <v>1</v>
      </c>
      <c r="B116" s="343">
        <v>2</v>
      </c>
      <c r="C116" s="343"/>
      <c r="D116" s="343"/>
      <c r="E116" s="343"/>
      <c r="F116" s="375">
        <v>3</v>
      </c>
      <c r="G116" s="376"/>
      <c r="H116" s="178">
        <v>4</v>
      </c>
      <c r="I116" s="174"/>
    </row>
    <row r="117" spans="1:9" ht="34.5" customHeight="1">
      <c r="A117" s="190">
        <v>1</v>
      </c>
      <c r="B117" s="377" t="s">
        <v>358</v>
      </c>
      <c r="C117" s="378"/>
      <c r="D117" s="378"/>
      <c r="E117" s="379"/>
      <c r="F117" s="380"/>
      <c r="G117" s="381"/>
      <c r="H117" s="192">
        <v>0</v>
      </c>
      <c r="I117" s="174"/>
    </row>
    <row r="118" spans="1:9" ht="27.75" customHeight="1">
      <c r="A118" s="190">
        <v>2</v>
      </c>
      <c r="B118" s="382" t="s">
        <v>89</v>
      </c>
      <c r="C118" s="382"/>
      <c r="D118" s="382"/>
      <c r="E118" s="382"/>
      <c r="F118" s="380"/>
      <c r="G118" s="381"/>
      <c r="H118" s="192">
        <v>0</v>
      </c>
      <c r="I118" s="174"/>
    </row>
    <row r="119" spans="1:9" ht="19.5" customHeight="1">
      <c r="A119" s="190">
        <v>3</v>
      </c>
      <c r="B119" s="377" t="s">
        <v>88</v>
      </c>
      <c r="C119" s="378"/>
      <c r="D119" s="378"/>
      <c r="E119" s="379"/>
      <c r="F119" s="380"/>
      <c r="G119" s="381"/>
      <c r="H119" s="192">
        <v>0</v>
      </c>
      <c r="I119" s="174"/>
    </row>
    <row r="120" spans="1:9" ht="52.5" customHeight="1">
      <c r="A120" s="190">
        <v>4</v>
      </c>
      <c r="B120" s="377" t="s">
        <v>359</v>
      </c>
      <c r="C120" s="378"/>
      <c r="D120" s="378"/>
      <c r="E120" s="379"/>
      <c r="F120" s="380"/>
      <c r="G120" s="381"/>
      <c r="H120" s="192">
        <v>0</v>
      </c>
      <c r="I120" s="174"/>
    </row>
    <row r="121" spans="1:9" ht="23.25" customHeight="1">
      <c r="A121" s="190">
        <v>5</v>
      </c>
      <c r="B121" s="377" t="s">
        <v>376</v>
      </c>
      <c r="C121" s="383"/>
      <c r="D121" s="383"/>
      <c r="E121" s="384"/>
      <c r="F121" s="385"/>
      <c r="G121" s="386"/>
      <c r="H121" s="192">
        <v>0</v>
      </c>
      <c r="I121" s="174"/>
    </row>
    <row r="122" spans="1:9" ht="21" customHeight="1">
      <c r="A122" s="178">
        <v>6</v>
      </c>
      <c r="B122" s="357" t="s">
        <v>91</v>
      </c>
      <c r="C122" s="368"/>
      <c r="D122" s="368"/>
      <c r="E122" s="369"/>
      <c r="F122" s="375"/>
      <c r="G122" s="376"/>
      <c r="H122" s="179">
        <v>250000</v>
      </c>
      <c r="I122" s="174"/>
    </row>
    <row r="123" spans="1:9" ht="15">
      <c r="A123" s="106"/>
      <c r="B123" s="353" t="s">
        <v>72</v>
      </c>
      <c r="C123" s="353"/>
      <c r="D123" s="353"/>
      <c r="E123" s="353"/>
      <c r="F123" s="387" t="s">
        <v>6</v>
      </c>
      <c r="G123" s="388"/>
      <c r="H123" s="180">
        <f>H117+H118+H119+H122</f>
        <v>250000</v>
      </c>
      <c r="I123" s="174"/>
    </row>
    <row r="124" spans="1:9" ht="12.75">
      <c r="A124" s="338" t="s">
        <v>360</v>
      </c>
      <c r="B124" s="398"/>
      <c r="C124" s="398"/>
      <c r="D124" s="398"/>
      <c r="E124" s="398"/>
      <c r="F124" s="398"/>
      <c r="G124" s="398"/>
      <c r="H124" s="398"/>
      <c r="I124" s="174"/>
    </row>
    <row r="125" spans="1:9" ht="13.5" customHeight="1">
      <c r="A125" s="398"/>
      <c r="B125" s="398"/>
      <c r="C125" s="398"/>
      <c r="D125" s="398"/>
      <c r="E125" s="398"/>
      <c r="F125" s="398"/>
      <c r="G125" s="398"/>
      <c r="H125" s="398"/>
      <c r="I125" s="258"/>
    </row>
    <row r="126" spans="1:9" ht="13.5" customHeight="1">
      <c r="A126" s="248"/>
      <c r="B126" s="248"/>
      <c r="C126" s="248"/>
      <c r="D126" s="248"/>
      <c r="E126" s="248"/>
      <c r="F126" s="248"/>
      <c r="G126" s="248"/>
      <c r="H126" s="248"/>
      <c r="I126" s="258"/>
    </row>
    <row r="127" spans="1:9" ht="30">
      <c r="A127" s="181" t="s">
        <v>39</v>
      </c>
      <c r="B127" s="340" t="s">
        <v>59</v>
      </c>
      <c r="C127" s="341"/>
      <c r="D127" s="341"/>
      <c r="E127" s="342"/>
      <c r="F127" s="182" t="s">
        <v>361</v>
      </c>
      <c r="G127" s="182" t="s">
        <v>362</v>
      </c>
      <c r="H127" s="182" t="s">
        <v>363</v>
      </c>
      <c r="I127" s="174"/>
    </row>
    <row r="128" spans="1:9" ht="15">
      <c r="A128" s="190">
        <v>1</v>
      </c>
      <c r="B128" s="380">
        <v>2</v>
      </c>
      <c r="C128" s="399"/>
      <c r="D128" s="399"/>
      <c r="E128" s="381"/>
      <c r="F128" s="190">
        <v>3</v>
      </c>
      <c r="G128" s="190">
        <v>4</v>
      </c>
      <c r="H128" s="190">
        <v>5</v>
      </c>
      <c r="I128" s="174"/>
    </row>
    <row r="129" spans="1:9" ht="34.5" customHeight="1">
      <c r="A129" s="190">
        <v>1</v>
      </c>
      <c r="B129" s="350" t="s">
        <v>390</v>
      </c>
      <c r="C129" s="351"/>
      <c r="D129" s="351"/>
      <c r="E129" s="352"/>
      <c r="F129" s="206">
        <v>15</v>
      </c>
      <c r="G129" s="207">
        <f>H129/F129</f>
        <v>43566.666666666664</v>
      </c>
      <c r="H129" s="192">
        <v>653500</v>
      </c>
      <c r="I129" s="174"/>
    </row>
    <row r="130" spans="1:9" ht="27.75" customHeight="1">
      <c r="A130" s="202"/>
      <c r="B130" s="400" t="s">
        <v>72</v>
      </c>
      <c r="C130" s="401"/>
      <c r="D130" s="401"/>
      <c r="E130" s="402"/>
      <c r="F130" s="208"/>
      <c r="G130" s="209"/>
      <c r="H130" s="180">
        <f>SUM(H129:H129)</f>
        <v>653500</v>
      </c>
      <c r="I130" s="174"/>
    </row>
    <row r="131" spans="1:9" ht="33.75" customHeight="1">
      <c r="A131" s="56"/>
      <c r="B131" s="244"/>
      <c r="C131" s="244"/>
      <c r="D131" s="244"/>
      <c r="E131" s="244"/>
      <c r="F131" s="249"/>
      <c r="G131" s="250"/>
      <c r="H131" s="247"/>
      <c r="I131" s="174"/>
    </row>
    <row r="132" spans="1:9" ht="15.75">
      <c r="A132" s="171" t="s">
        <v>57</v>
      </c>
      <c r="B132" s="171"/>
      <c r="C132" s="172"/>
      <c r="D132" s="172">
        <v>244</v>
      </c>
      <c r="E132" s="172"/>
      <c r="F132" s="172"/>
      <c r="G132" s="172"/>
      <c r="H132" s="173"/>
      <c r="I132" s="174"/>
    </row>
    <row r="133" spans="1:9" ht="15">
      <c r="A133" s="335" t="s">
        <v>58</v>
      </c>
      <c r="B133" s="335"/>
      <c r="C133" s="335"/>
      <c r="D133" s="335"/>
      <c r="E133" s="336" t="s">
        <v>375</v>
      </c>
      <c r="F133" s="337"/>
      <c r="G133" s="337"/>
      <c r="H133" s="337"/>
      <c r="I133" s="174"/>
    </row>
    <row r="134" spans="1:9" ht="15">
      <c r="A134" s="199"/>
      <c r="B134" s="199"/>
      <c r="C134" s="199"/>
      <c r="D134" s="199"/>
      <c r="E134" s="337"/>
      <c r="F134" s="337"/>
      <c r="G134" s="337"/>
      <c r="H134" s="337"/>
      <c r="I134" s="174"/>
    </row>
    <row r="135" spans="1:9" ht="14.25">
      <c r="A135" s="56"/>
      <c r="B135" s="244"/>
      <c r="C135" s="244"/>
      <c r="D135" s="244"/>
      <c r="E135" s="244"/>
      <c r="F135" s="249"/>
      <c r="G135" s="250"/>
      <c r="H135" s="247"/>
      <c r="I135" s="174"/>
    </row>
    <row r="136" spans="1:9" ht="30">
      <c r="A136" s="181" t="s">
        <v>39</v>
      </c>
      <c r="B136" s="340" t="s">
        <v>59</v>
      </c>
      <c r="C136" s="341"/>
      <c r="D136" s="341"/>
      <c r="E136" s="342"/>
      <c r="F136" s="182" t="s">
        <v>361</v>
      </c>
      <c r="G136" s="182" t="s">
        <v>362</v>
      </c>
      <c r="H136" s="182" t="s">
        <v>363</v>
      </c>
      <c r="I136" s="174"/>
    </row>
    <row r="137" spans="1:9" ht="15">
      <c r="A137" s="190">
        <v>1</v>
      </c>
      <c r="B137" s="380">
        <v>2</v>
      </c>
      <c r="C137" s="399"/>
      <c r="D137" s="399"/>
      <c r="E137" s="381"/>
      <c r="F137" s="190">
        <v>3</v>
      </c>
      <c r="G137" s="190">
        <v>4</v>
      </c>
      <c r="H137" s="190">
        <v>5</v>
      </c>
      <c r="I137" s="174"/>
    </row>
    <row r="138" spans="1:9" ht="36.75" customHeight="1">
      <c r="A138" s="190">
        <v>1</v>
      </c>
      <c r="B138" s="350" t="s">
        <v>390</v>
      </c>
      <c r="C138" s="351"/>
      <c r="D138" s="351"/>
      <c r="E138" s="352"/>
      <c r="F138" s="206">
        <v>2</v>
      </c>
      <c r="G138" s="207">
        <f>H138/F138</f>
        <v>50000</v>
      </c>
      <c r="H138" s="192">
        <v>100000</v>
      </c>
      <c r="I138" s="174"/>
    </row>
    <row r="139" spans="1:9" ht="14.25" customHeight="1">
      <c r="A139" s="202"/>
      <c r="B139" s="400" t="s">
        <v>72</v>
      </c>
      <c r="C139" s="401"/>
      <c r="D139" s="401"/>
      <c r="E139" s="402"/>
      <c r="F139" s="208"/>
      <c r="G139" s="209"/>
      <c r="H139" s="180">
        <f>SUM(H138:H138)</f>
        <v>100000</v>
      </c>
      <c r="I139" s="174"/>
    </row>
    <row r="140" spans="1:9" ht="24.75" customHeight="1">
      <c r="A140" s="56"/>
      <c r="B140" s="244"/>
      <c r="C140" s="244"/>
      <c r="D140" s="244"/>
      <c r="E140" s="244"/>
      <c r="F140" s="249"/>
      <c r="G140" s="250"/>
      <c r="H140" s="247"/>
      <c r="I140" s="174"/>
    </row>
    <row r="141" spans="1:9" ht="21" customHeight="1">
      <c r="A141" s="171" t="s">
        <v>57</v>
      </c>
      <c r="B141" s="171"/>
      <c r="C141" s="172"/>
      <c r="D141" s="172">
        <v>244</v>
      </c>
      <c r="E141" s="172"/>
      <c r="F141" s="172"/>
      <c r="G141" s="172"/>
      <c r="H141" s="173"/>
      <c r="I141" s="174"/>
    </row>
    <row r="142" spans="1:9" ht="24" customHeight="1">
      <c r="A142" s="335" t="s">
        <v>58</v>
      </c>
      <c r="B142" s="335"/>
      <c r="C142" s="335"/>
      <c r="D142" s="335"/>
      <c r="E142" s="336" t="s">
        <v>406</v>
      </c>
      <c r="F142" s="337"/>
      <c r="G142" s="337"/>
      <c r="H142" s="337"/>
      <c r="I142" s="174"/>
    </row>
    <row r="143" spans="1:9" ht="18.75" customHeight="1">
      <c r="A143" s="199"/>
      <c r="B143" s="199"/>
      <c r="C143" s="199"/>
      <c r="D143" s="199"/>
      <c r="E143" s="337"/>
      <c r="F143" s="337"/>
      <c r="G143" s="337"/>
      <c r="H143" s="337"/>
      <c r="I143" s="174"/>
    </row>
    <row r="144" spans="1:9" ht="16.5" customHeight="1">
      <c r="A144" s="56"/>
      <c r="B144" s="244"/>
      <c r="C144" s="244"/>
      <c r="D144" s="244"/>
      <c r="E144" s="244"/>
      <c r="F144" s="249"/>
      <c r="G144" s="250"/>
      <c r="H144" s="247"/>
      <c r="I144" s="174"/>
    </row>
    <row r="145" spans="1:9" ht="39" customHeight="1">
      <c r="A145" s="181" t="s">
        <v>39</v>
      </c>
      <c r="B145" s="340" t="s">
        <v>59</v>
      </c>
      <c r="C145" s="341"/>
      <c r="D145" s="341"/>
      <c r="E145" s="342"/>
      <c r="F145" s="182" t="s">
        <v>361</v>
      </c>
      <c r="G145" s="182" t="s">
        <v>362</v>
      </c>
      <c r="H145" s="182" t="s">
        <v>363</v>
      </c>
      <c r="I145" s="258"/>
    </row>
    <row r="146" spans="1:9" ht="13.5" customHeight="1">
      <c r="A146" s="190">
        <v>1</v>
      </c>
      <c r="B146" s="380">
        <v>2</v>
      </c>
      <c r="C146" s="399"/>
      <c r="D146" s="399"/>
      <c r="E146" s="381"/>
      <c r="F146" s="190">
        <v>3</v>
      </c>
      <c r="G146" s="190">
        <v>4</v>
      </c>
      <c r="H146" s="190">
        <v>5</v>
      </c>
      <c r="I146" s="258"/>
    </row>
    <row r="147" spans="1:9" ht="39" customHeight="1">
      <c r="A147" s="190">
        <v>1</v>
      </c>
      <c r="B147" s="350" t="s">
        <v>390</v>
      </c>
      <c r="C147" s="351"/>
      <c r="D147" s="351"/>
      <c r="E147" s="352"/>
      <c r="F147" s="206">
        <v>8</v>
      </c>
      <c r="G147" s="207">
        <f>H147/F147</f>
        <v>69025</v>
      </c>
      <c r="H147" s="192">
        <v>552200</v>
      </c>
      <c r="I147" s="174"/>
    </row>
    <row r="148" spans="1:9" ht="25.5" customHeight="1">
      <c r="A148" s="202"/>
      <c r="B148" s="400" t="s">
        <v>72</v>
      </c>
      <c r="C148" s="401"/>
      <c r="D148" s="401"/>
      <c r="E148" s="402"/>
      <c r="F148" s="208"/>
      <c r="G148" s="209"/>
      <c r="H148" s="180">
        <f>SUM(H147:H147)</f>
        <v>552200</v>
      </c>
      <c r="I148" s="174"/>
    </row>
    <row r="149" spans="1:9" ht="25.5" customHeight="1">
      <c r="A149" s="56"/>
      <c r="B149" s="244"/>
      <c r="C149" s="244"/>
      <c r="D149" s="244"/>
      <c r="E149" s="244"/>
      <c r="F149" s="249"/>
      <c r="G149" s="250"/>
      <c r="H149" s="247"/>
      <c r="I149" s="174"/>
    </row>
    <row r="150" spans="1:9" ht="39" customHeight="1">
      <c r="A150" s="338" t="s">
        <v>364</v>
      </c>
      <c r="B150" s="398"/>
      <c r="C150" s="398"/>
      <c r="D150" s="398"/>
      <c r="E150" s="398"/>
      <c r="F150" s="398"/>
      <c r="G150" s="398"/>
      <c r="H150" s="398"/>
      <c r="I150" s="174"/>
    </row>
    <row r="151" spans="1:9" ht="3.75" customHeight="1">
      <c r="A151" s="398"/>
      <c r="B151" s="398"/>
      <c r="C151" s="398"/>
      <c r="D151" s="398"/>
      <c r="E151" s="398"/>
      <c r="F151" s="398"/>
      <c r="G151" s="398"/>
      <c r="H151" s="398"/>
      <c r="I151" s="174"/>
    </row>
    <row r="152" spans="1:9" ht="29.25" customHeight="1">
      <c r="A152" s="174"/>
      <c r="B152" s="174"/>
      <c r="C152" s="174"/>
      <c r="D152" s="174"/>
      <c r="E152" s="174"/>
      <c r="F152" s="174"/>
      <c r="G152" s="174"/>
      <c r="H152" s="331"/>
      <c r="I152" s="174"/>
    </row>
    <row r="153" spans="1:9" ht="34.5" customHeight="1">
      <c r="A153" s="181" t="s">
        <v>39</v>
      </c>
      <c r="B153" s="340" t="s">
        <v>59</v>
      </c>
      <c r="C153" s="341"/>
      <c r="D153" s="341"/>
      <c r="E153" s="342"/>
      <c r="F153" s="182" t="s">
        <v>361</v>
      </c>
      <c r="G153" s="182" t="s">
        <v>362</v>
      </c>
      <c r="H153" s="182" t="s">
        <v>363</v>
      </c>
      <c r="I153" s="174"/>
    </row>
    <row r="154" spans="1:9" ht="22.5" customHeight="1">
      <c r="A154" s="190">
        <v>1</v>
      </c>
      <c r="B154" s="380">
        <v>2</v>
      </c>
      <c r="C154" s="399"/>
      <c r="D154" s="399"/>
      <c r="E154" s="381"/>
      <c r="F154" s="190">
        <v>3</v>
      </c>
      <c r="G154" s="190">
        <v>4</v>
      </c>
      <c r="H154" s="190">
        <v>5</v>
      </c>
      <c r="I154" s="174"/>
    </row>
    <row r="155" spans="1:9" ht="47.25" customHeight="1">
      <c r="A155" s="190">
        <v>1</v>
      </c>
      <c r="B155" s="377" t="s">
        <v>391</v>
      </c>
      <c r="C155" s="383"/>
      <c r="D155" s="383"/>
      <c r="E155" s="384"/>
      <c r="F155" s="190">
        <v>1</v>
      </c>
      <c r="G155" s="190">
        <v>500</v>
      </c>
      <c r="H155" s="332">
        <v>500</v>
      </c>
      <c r="I155" s="174"/>
    </row>
    <row r="156" spans="1:9" ht="35.25" customHeight="1">
      <c r="A156" s="190">
        <v>2</v>
      </c>
      <c r="B156" s="377" t="s">
        <v>392</v>
      </c>
      <c r="C156" s="383"/>
      <c r="D156" s="383"/>
      <c r="E156" s="384"/>
      <c r="F156" s="333">
        <v>6162.79</v>
      </c>
      <c r="G156" s="333">
        <v>43</v>
      </c>
      <c r="H156" s="332">
        <v>265000</v>
      </c>
      <c r="I156" s="174"/>
    </row>
    <row r="157" spans="1:9" ht="27.75" customHeight="1">
      <c r="A157" s="190">
        <v>3</v>
      </c>
      <c r="B157" s="377" t="s">
        <v>378</v>
      </c>
      <c r="C157" s="383"/>
      <c r="D157" s="383"/>
      <c r="E157" s="384"/>
      <c r="F157" s="190"/>
      <c r="G157" s="190"/>
      <c r="H157" s="207">
        <v>385000</v>
      </c>
      <c r="I157" s="174"/>
    </row>
    <row r="158" spans="1:9" ht="36" customHeight="1">
      <c r="A158" s="190">
        <v>4</v>
      </c>
      <c r="B158" s="377" t="s">
        <v>393</v>
      </c>
      <c r="C158" s="383"/>
      <c r="D158" s="383"/>
      <c r="E158" s="384"/>
      <c r="F158" s="190"/>
      <c r="G158" s="190"/>
      <c r="H158" s="207">
        <v>135000</v>
      </c>
      <c r="I158" s="174"/>
    </row>
    <row r="159" spans="1:9" ht="33.75" customHeight="1">
      <c r="A159" s="190">
        <v>5</v>
      </c>
      <c r="B159" s="350" t="s">
        <v>365</v>
      </c>
      <c r="C159" s="351"/>
      <c r="D159" s="351"/>
      <c r="E159" s="352"/>
      <c r="F159" s="206"/>
      <c r="G159" s="207"/>
      <c r="H159" s="192">
        <v>342000</v>
      </c>
      <c r="I159" s="174"/>
    </row>
    <row r="160" spans="1:9" ht="25.5" customHeight="1">
      <c r="A160" s="190">
        <v>6</v>
      </c>
      <c r="B160" s="350" t="s">
        <v>377</v>
      </c>
      <c r="C160" s="403"/>
      <c r="D160" s="403"/>
      <c r="E160" s="404"/>
      <c r="F160" s="206"/>
      <c r="G160" s="207"/>
      <c r="H160" s="192">
        <v>70000</v>
      </c>
      <c r="I160" s="174"/>
    </row>
    <row r="161" spans="1:9" ht="24" customHeight="1">
      <c r="A161" s="202"/>
      <c r="B161" s="400" t="s">
        <v>72</v>
      </c>
      <c r="C161" s="401"/>
      <c r="D161" s="401"/>
      <c r="E161" s="402"/>
      <c r="F161" s="208"/>
      <c r="G161" s="209"/>
      <c r="H161" s="180">
        <f>H159+H160+H157+H155+H156+H158</f>
        <v>1197500</v>
      </c>
      <c r="I161" s="174"/>
    </row>
    <row r="162" spans="1:9" ht="24" customHeight="1">
      <c r="A162" s="174"/>
      <c r="B162" s="174"/>
      <c r="C162" s="174"/>
      <c r="D162" s="174"/>
      <c r="E162" s="174"/>
      <c r="F162" s="174"/>
      <c r="G162" s="174"/>
      <c r="H162" s="174"/>
      <c r="I162" s="174"/>
    </row>
    <row r="163" spans="1:9" ht="36" customHeight="1">
      <c r="A163" s="171" t="s">
        <v>57</v>
      </c>
      <c r="B163" s="171"/>
      <c r="C163" s="172"/>
      <c r="D163" s="172">
        <v>244</v>
      </c>
      <c r="E163" s="172"/>
      <c r="F163" s="172"/>
      <c r="G163" s="172"/>
      <c r="H163" s="173"/>
      <c r="I163" s="174"/>
    </row>
    <row r="164" spans="1:9" ht="30.75" customHeight="1">
      <c r="A164" s="335" t="s">
        <v>58</v>
      </c>
      <c r="B164" s="335"/>
      <c r="C164" s="335"/>
      <c r="D164" s="335"/>
      <c r="E164" s="405" t="s">
        <v>375</v>
      </c>
      <c r="F164" s="406"/>
      <c r="G164" s="406"/>
      <c r="H164" s="406"/>
      <c r="I164" s="174"/>
    </row>
    <row r="165" spans="1:9" ht="19.5" customHeight="1">
      <c r="A165" s="199"/>
      <c r="B165" s="199"/>
      <c r="C165" s="199"/>
      <c r="D165" s="199"/>
      <c r="E165" s="406"/>
      <c r="F165" s="406"/>
      <c r="G165" s="406"/>
      <c r="H165" s="406"/>
      <c r="I165" s="174"/>
    </row>
    <row r="166" spans="1:9" ht="18.75" customHeight="1">
      <c r="A166" s="174"/>
      <c r="B166" s="174"/>
      <c r="C166" s="174"/>
      <c r="D166" s="174"/>
      <c r="E166" s="406"/>
      <c r="F166" s="406"/>
      <c r="G166" s="406"/>
      <c r="H166" s="406"/>
      <c r="I166" s="174"/>
    </row>
    <row r="167" spans="1:9" ht="34.5" customHeight="1">
      <c r="A167" s="181"/>
      <c r="B167" s="340" t="s">
        <v>59</v>
      </c>
      <c r="C167" s="341"/>
      <c r="D167" s="341"/>
      <c r="E167" s="342"/>
      <c r="F167" s="182" t="s">
        <v>361</v>
      </c>
      <c r="G167" s="182" t="s">
        <v>362</v>
      </c>
      <c r="H167" s="182" t="s">
        <v>363</v>
      </c>
      <c r="I167" s="174"/>
    </row>
    <row r="168" spans="1:9" ht="15">
      <c r="A168" s="190">
        <v>1</v>
      </c>
      <c r="B168" s="380">
        <v>2</v>
      </c>
      <c r="C168" s="399"/>
      <c r="D168" s="399"/>
      <c r="E168" s="381"/>
      <c r="F168" s="190">
        <v>3</v>
      </c>
      <c r="G168" s="190">
        <v>4</v>
      </c>
      <c r="H168" s="190">
        <v>5</v>
      </c>
      <c r="I168" s="174"/>
    </row>
    <row r="169" spans="1:9" ht="46.5" customHeight="1">
      <c r="A169" s="190">
        <v>1</v>
      </c>
      <c r="B169" s="377" t="s">
        <v>391</v>
      </c>
      <c r="C169" s="383"/>
      <c r="D169" s="383"/>
      <c r="E169" s="384"/>
      <c r="F169" s="190"/>
      <c r="G169" s="190"/>
      <c r="H169" s="207">
        <v>0</v>
      </c>
      <c r="I169" s="174"/>
    </row>
    <row r="170" spans="1:9" ht="30.75" customHeight="1">
      <c r="A170" s="190">
        <v>2</v>
      </c>
      <c r="B170" s="377" t="s">
        <v>392</v>
      </c>
      <c r="C170" s="383"/>
      <c r="D170" s="383"/>
      <c r="E170" s="384"/>
      <c r="F170" s="333">
        <v>116.28</v>
      </c>
      <c r="G170" s="333">
        <v>43</v>
      </c>
      <c r="H170" s="207">
        <v>5000</v>
      </c>
      <c r="I170" s="174"/>
    </row>
    <row r="171" spans="1:9" ht="36.75" customHeight="1">
      <c r="A171" s="190">
        <v>3</v>
      </c>
      <c r="B171" s="377" t="s">
        <v>378</v>
      </c>
      <c r="C171" s="383"/>
      <c r="D171" s="383"/>
      <c r="E171" s="384"/>
      <c r="F171" s="333"/>
      <c r="G171" s="190"/>
      <c r="H171" s="207">
        <v>50000</v>
      </c>
      <c r="I171" s="174"/>
    </row>
    <row r="172" spans="1:9" ht="30.75" customHeight="1">
      <c r="A172" s="190">
        <v>4</v>
      </c>
      <c r="B172" s="377" t="s">
        <v>393</v>
      </c>
      <c r="C172" s="383"/>
      <c r="D172" s="383"/>
      <c r="E172" s="384"/>
      <c r="F172" s="190"/>
      <c r="G172" s="190"/>
      <c r="H172" s="207">
        <v>25000</v>
      </c>
      <c r="I172" s="174"/>
    </row>
    <row r="173" spans="1:9" ht="38.25" customHeight="1">
      <c r="A173" s="190">
        <v>5</v>
      </c>
      <c r="B173" s="350" t="s">
        <v>365</v>
      </c>
      <c r="C173" s="351"/>
      <c r="D173" s="351"/>
      <c r="E173" s="352"/>
      <c r="F173" s="206"/>
      <c r="G173" s="207"/>
      <c r="H173" s="192">
        <v>30000</v>
      </c>
      <c r="I173" s="174"/>
    </row>
    <row r="174" spans="1:9" ht="28.5" customHeight="1">
      <c r="A174" s="190">
        <v>6</v>
      </c>
      <c r="B174" s="350" t="s">
        <v>377</v>
      </c>
      <c r="C174" s="403"/>
      <c r="D174" s="403"/>
      <c r="E174" s="404"/>
      <c r="F174" s="206"/>
      <c r="G174" s="207"/>
      <c r="H174" s="192">
        <v>12000</v>
      </c>
      <c r="I174" s="174"/>
    </row>
    <row r="175" spans="1:9" ht="14.25">
      <c r="A175" s="202"/>
      <c r="B175" s="400" t="s">
        <v>72</v>
      </c>
      <c r="C175" s="401"/>
      <c r="D175" s="401"/>
      <c r="E175" s="402"/>
      <c r="F175" s="208"/>
      <c r="G175" s="209"/>
      <c r="H175" s="180">
        <f>H173+H174+H171+H169+H170+H172</f>
        <v>122000</v>
      </c>
      <c r="I175" s="174"/>
    </row>
    <row r="176" spans="1:9" ht="12.75">
      <c r="A176" s="174"/>
      <c r="B176" s="174"/>
      <c r="C176" s="174"/>
      <c r="D176" s="174"/>
      <c r="E176" s="174"/>
      <c r="F176" s="174"/>
      <c r="G176" s="174"/>
      <c r="H176" s="174"/>
      <c r="I176" s="174"/>
    </row>
    <row r="177" spans="1:9" ht="12.75">
      <c r="A177" s="174"/>
      <c r="B177" s="174"/>
      <c r="C177" s="174"/>
      <c r="D177" s="174"/>
      <c r="E177" s="174"/>
      <c r="F177" s="174"/>
      <c r="G177" s="174"/>
      <c r="H177" s="174"/>
      <c r="I177" s="174"/>
    </row>
    <row r="178" spans="1:9" ht="35.25" customHeight="1">
      <c r="A178" s="175"/>
      <c r="B178" s="175"/>
      <c r="C178" s="175"/>
      <c r="D178" s="172"/>
      <c r="E178" s="172"/>
      <c r="F178" s="172"/>
      <c r="G178" s="172"/>
      <c r="H178" s="173"/>
      <c r="I178" s="174"/>
    </row>
    <row r="179" spans="1:9" ht="12.75">
      <c r="A179" s="201"/>
      <c r="B179" s="201"/>
      <c r="C179" s="201"/>
      <c r="D179" s="174"/>
      <c r="E179" s="174"/>
      <c r="F179" s="174"/>
      <c r="G179" s="174"/>
      <c r="H179" s="174"/>
      <c r="I179" s="174"/>
    </row>
    <row r="180" spans="1:9" ht="12.75">
      <c r="A180" s="174"/>
      <c r="B180" s="174"/>
      <c r="C180" s="174"/>
      <c r="D180" s="174"/>
      <c r="E180" s="174"/>
      <c r="F180" s="174"/>
      <c r="G180" s="174"/>
      <c r="H180" s="174"/>
      <c r="I180" s="174"/>
    </row>
  </sheetData>
  <sheetProtection/>
  <mergeCells count="150">
    <mergeCell ref="B62:E62"/>
    <mergeCell ref="F107:G107"/>
    <mergeCell ref="E26:I27"/>
    <mergeCell ref="B74:E74"/>
    <mergeCell ref="B75:E75"/>
    <mergeCell ref="B76:E76"/>
    <mergeCell ref="B77:E77"/>
    <mergeCell ref="A71:D71"/>
    <mergeCell ref="E71:I72"/>
    <mergeCell ref="B43:E43"/>
    <mergeCell ref="A60:I60"/>
    <mergeCell ref="B85:E85"/>
    <mergeCell ref="B86:E86"/>
    <mergeCell ref="B108:E108"/>
    <mergeCell ref="F108:G108"/>
    <mergeCell ref="B109:E109"/>
    <mergeCell ref="F109:G109"/>
    <mergeCell ref="A103:D103"/>
    <mergeCell ref="E103:I104"/>
    <mergeCell ref="B106:E106"/>
    <mergeCell ref="F106:G106"/>
    <mergeCell ref="B169:E169"/>
    <mergeCell ref="B170:E170"/>
    <mergeCell ref="B172:E172"/>
    <mergeCell ref="B98:E98"/>
    <mergeCell ref="F98:G98"/>
    <mergeCell ref="E111:H112"/>
    <mergeCell ref="E133:H134"/>
    <mergeCell ref="B155:E155"/>
    <mergeCell ref="B156:E156"/>
    <mergeCell ref="B154:E154"/>
    <mergeCell ref="B159:E159"/>
    <mergeCell ref="B161:E161"/>
    <mergeCell ref="B160:E160"/>
    <mergeCell ref="E4:I5"/>
    <mergeCell ref="A7:I7"/>
    <mergeCell ref="A16:I16"/>
    <mergeCell ref="A23:I23"/>
    <mergeCell ref="A37:I37"/>
    <mergeCell ref="B148:E148"/>
    <mergeCell ref="A150:H151"/>
    <mergeCell ref="B153:E153"/>
    <mergeCell ref="B136:E136"/>
    <mergeCell ref="B137:E137"/>
    <mergeCell ref="B138:E138"/>
    <mergeCell ref="B139:E139"/>
    <mergeCell ref="E142:H143"/>
    <mergeCell ref="B145:E145"/>
    <mergeCell ref="B146:E146"/>
    <mergeCell ref="A142:D142"/>
    <mergeCell ref="B147:E147"/>
    <mergeCell ref="A4:D4"/>
    <mergeCell ref="B29:E29"/>
    <mergeCell ref="B30:E30"/>
    <mergeCell ref="B19:E19"/>
    <mergeCell ref="B20:E20"/>
    <mergeCell ref="B13:E13"/>
    <mergeCell ref="B14:E14"/>
    <mergeCell ref="B28:E28"/>
    <mergeCell ref="B12:E12"/>
    <mergeCell ref="A26:D26"/>
    <mergeCell ref="B66:E66"/>
    <mergeCell ref="B34:E34"/>
    <mergeCell ref="B95:E95"/>
    <mergeCell ref="B42:E42"/>
    <mergeCell ref="A89:H89"/>
    <mergeCell ref="B68:E68"/>
    <mergeCell ref="B87:E87"/>
    <mergeCell ref="A81:D81"/>
    <mergeCell ref="E81:I82"/>
    <mergeCell ref="B84:E84"/>
    <mergeCell ref="B67:E67"/>
    <mergeCell ref="A1:I1"/>
    <mergeCell ref="B9:E9"/>
    <mergeCell ref="B10:E10"/>
    <mergeCell ref="B21:E21"/>
    <mergeCell ref="B31:E31"/>
    <mergeCell ref="B11:E11"/>
    <mergeCell ref="B63:E63"/>
    <mergeCell ref="B64:E64"/>
    <mergeCell ref="B65:E65"/>
    <mergeCell ref="B18:E18"/>
    <mergeCell ref="B45:E45"/>
    <mergeCell ref="B39:E39"/>
    <mergeCell ref="B40:E40"/>
    <mergeCell ref="B44:E44"/>
    <mergeCell ref="B41:E41"/>
    <mergeCell ref="B32:E32"/>
    <mergeCell ref="B33:E33"/>
    <mergeCell ref="B92:E92"/>
    <mergeCell ref="A124:H125"/>
    <mergeCell ref="F96:G96"/>
    <mergeCell ref="F99:G99"/>
    <mergeCell ref="A111:D111"/>
    <mergeCell ref="B115:E115"/>
    <mergeCell ref="B99:E99"/>
    <mergeCell ref="B94:E94"/>
    <mergeCell ref="B96:E96"/>
    <mergeCell ref="B107:E107"/>
    <mergeCell ref="E56:I57"/>
    <mergeCell ref="B97:E97"/>
    <mergeCell ref="F97:G97"/>
    <mergeCell ref="F91:G91"/>
    <mergeCell ref="B91:E91"/>
    <mergeCell ref="F92:G92"/>
    <mergeCell ref="F93:G93"/>
    <mergeCell ref="F95:G95"/>
    <mergeCell ref="F94:G94"/>
    <mergeCell ref="A56:D56"/>
    <mergeCell ref="B93:E93"/>
    <mergeCell ref="B116:E116"/>
    <mergeCell ref="F116:G116"/>
    <mergeCell ref="B117:E117"/>
    <mergeCell ref="F117:G117"/>
    <mergeCell ref="B118:E118"/>
    <mergeCell ref="F118:G118"/>
    <mergeCell ref="F115:G115"/>
    <mergeCell ref="F100:G100"/>
    <mergeCell ref="B100:E100"/>
    <mergeCell ref="B119:E119"/>
    <mergeCell ref="F119:G119"/>
    <mergeCell ref="B120:E120"/>
    <mergeCell ref="F120:G120"/>
    <mergeCell ref="B121:E121"/>
    <mergeCell ref="F121:G121"/>
    <mergeCell ref="B122:E122"/>
    <mergeCell ref="F122:G122"/>
    <mergeCell ref="B123:E123"/>
    <mergeCell ref="F123:G123"/>
    <mergeCell ref="A133:D133"/>
    <mergeCell ref="B129:E129"/>
    <mergeCell ref="B128:E128"/>
    <mergeCell ref="B127:E127"/>
    <mergeCell ref="B130:E130"/>
    <mergeCell ref="B173:E173"/>
    <mergeCell ref="B174:E174"/>
    <mergeCell ref="B175:E175"/>
    <mergeCell ref="B157:E157"/>
    <mergeCell ref="A164:D164"/>
    <mergeCell ref="B167:E167"/>
    <mergeCell ref="B168:E168"/>
    <mergeCell ref="B171:E171"/>
    <mergeCell ref="B158:E158"/>
    <mergeCell ref="E164:H166"/>
    <mergeCell ref="B53:E53"/>
    <mergeCell ref="A48:D48"/>
    <mergeCell ref="E48:I49"/>
    <mergeCell ref="A49:D49"/>
    <mergeCell ref="B51:E51"/>
    <mergeCell ref="B52:E52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zoomScalePageLayoutView="0" workbookViewId="0" topLeftCell="A10">
      <selection activeCell="R26" sqref="R26"/>
    </sheetView>
  </sheetViews>
  <sheetFormatPr defaultColWidth="9.00390625" defaultRowHeight="12.75"/>
  <cols>
    <col min="1" max="1" width="29.25390625" style="0" customWidth="1"/>
    <col min="4" max="4" width="10.875" style="0" customWidth="1"/>
    <col min="9" max="9" width="10.75390625" style="0" customWidth="1"/>
    <col min="10" max="10" width="10.875" style="0" customWidth="1"/>
    <col min="11" max="11" width="14.00390625" style="0" customWidth="1"/>
  </cols>
  <sheetData>
    <row r="1" spans="1:13" ht="12.75" customHeight="1">
      <c r="A1" s="712" t="s">
        <v>366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79"/>
      <c r="M1" s="79"/>
    </row>
    <row r="2" spans="1:13" ht="15">
      <c r="A2" s="712" t="s">
        <v>179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74"/>
      <c r="M2" s="79"/>
    </row>
    <row r="3" spans="1:13" ht="15">
      <c r="A3" s="713" t="s">
        <v>302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74"/>
      <c r="M3" s="79"/>
    </row>
    <row r="4" spans="1:13" ht="15">
      <c r="A4" s="163"/>
      <c r="B4" s="163"/>
      <c r="C4" s="163"/>
      <c r="D4" s="164"/>
      <c r="E4" s="164"/>
      <c r="F4" s="165"/>
      <c r="G4" s="164"/>
      <c r="H4" s="164"/>
      <c r="I4" s="164"/>
      <c r="J4" s="164"/>
      <c r="K4" s="164"/>
      <c r="L4" s="74"/>
      <c r="M4" s="79"/>
    </row>
    <row r="5" spans="1:13" ht="15">
      <c r="A5" s="711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</row>
    <row r="6" spans="1:13" ht="60.75" customHeight="1">
      <c r="A6" s="709" t="s">
        <v>180</v>
      </c>
      <c r="B6" s="709" t="s">
        <v>32</v>
      </c>
      <c r="C6" s="708" t="s">
        <v>303</v>
      </c>
      <c r="D6" s="708"/>
      <c r="E6" s="708"/>
      <c r="F6" s="708" t="s">
        <v>181</v>
      </c>
      <c r="G6" s="708"/>
      <c r="H6" s="708"/>
      <c r="I6" s="708" t="s">
        <v>304</v>
      </c>
      <c r="J6" s="708"/>
      <c r="K6" s="708"/>
      <c r="L6" s="74"/>
      <c r="M6" s="74"/>
    </row>
    <row r="7" spans="1:13" ht="47.25" customHeight="1">
      <c r="A7" s="709"/>
      <c r="B7" s="709"/>
      <c r="C7" s="166" t="s">
        <v>183</v>
      </c>
      <c r="D7" s="166" t="s">
        <v>184</v>
      </c>
      <c r="E7" s="166" t="s">
        <v>185</v>
      </c>
      <c r="F7" s="166" t="s">
        <v>183</v>
      </c>
      <c r="G7" s="166" t="s">
        <v>184</v>
      </c>
      <c r="H7" s="166" t="s">
        <v>185</v>
      </c>
      <c r="I7" s="166" t="s">
        <v>183</v>
      </c>
      <c r="J7" s="166" t="s">
        <v>184</v>
      </c>
      <c r="K7" s="166" t="s">
        <v>185</v>
      </c>
      <c r="L7" s="74"/>
      <c r="M7" s="74"/>
    </row>
    <row r="8" spans="1:13" ht="15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  <c r="K8" s="81">
        <v>11</v>
      </c>
      <c r="L8" s="74"/>
      <c r="M8" s="74"/>
    </row>
    <row r="9" spans="1:13" ht="15">
      <c r="A9" s="82" t="s">
        <v>186</v>
      </c>
      <c r="B9" s="83">
        <v>100</v>
      </c>
      <c r="C9" s="83" t="s">
        <v>6</v>
      </c>
      <c r="D9" s="83" t="s">
        <v>6</v>
      </c>
      <c r="E9" s="83" t="s">
        <v>6</v>
      </c>
      <c r="F9" s="83" t="s">
        <v>6</v>
      </c>
      <c r="G9" s="83" t="s">
        <v>6</v>
      </c>
      <c r="H9" s="83" t="s">
        <v>6</v>
      </c>
      <c r="I9" s="83"/>
      <c r="J9" s="83"/>
      <c r="K9" s="83"/>
      <c r="L9" s="74"/>
      <c r="M9" s="74"/>
    </row>
    <row r="10" spans="1:13" ht="15">
      <c r="A10" s="82" t="s">
        <v>36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210"/>
      <c r="M10" s="74"/>
    </row>
    <row r="11" spans="1:13" ht="15">
      <c r="A11" s="82" t="s">
        <v>187</v>
      </c>
      <c r="B11" s="83">
        <v>101</v>
      </c>
      <c r="C11" s="83"/>
      <c r="D11" s="83"/>
      <c r="E11" s="83"/>
      <c r="F11" s="83"/>
      <c r="G11" s="83"/>
      <c r="H11" s="83"/>
      <c r="I11" s="83"/>
      <c r="J11" s="83"/>
      <c r="K11" s="83"/>
      <c r="L11" s="210"/>
      <c r="M11" s="74"/>
    </row>
    <row r="12" spans="1:13" ht="15">
      <c r="A12" s="82" t="s">
        <v>188</v>
      </c>
      <c r="B12" s="83">
        <v>200</v>
      </c>
      <c r="C12" s="83" t="s">
        <v>6</v>
      </c>
      <c r="D12" s="83" t="s">
        <v>6</v>
      </c>
      <c r="E12" s="83" t="s">
        <v>6</v>
      </c>
      <c r="F12" s="83" t="s">
        <v>6</v>
      </c>
      <c r="G12" s="83" t="s">
        <v>6</v>
      </c>
      <c r="H12" s="83" t="s">
        <v>6</v>
      </c>
      <c r="I12" s="83"/>
      <c r="J12" s="83"/>
      <c r="K12" s="83"/>
      <c r="L12" s="210"/>
      <c r="M12" s="74"/>
    </row>
    <row r="13" spans="1:13" ht="15">
      <c r="A13" s="82" t="s">
        <v>36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210"/>
      <c r="M13" s="74"/>
    </row>
    <row r="14" spans="1:13" ht="15">
      <c r="A14" s="82"/>
      <c r="B14" s="83">
        <v>201</v>
      </c>
      <c r="C14" s="83"/>
      <c r="D14" s="83"/>
      <c r="E14" s="83"/>
      <c r="F14" s="83"/>
      <c r="G14" s="83"/>
      <c r="H14" s="83"/>
      <c r="I14" s="83"/>
      <c r="J14" s="83"/>
      <c r="K14" s="83"/>
      <c r="L14" s="210"/>
      <c r="M14" s="74"/>
    </row>
    <row r="15" spans="1:13" ht="15">
      <c r="A15" s="83" t="s">
        <v>189</v>
      </c>
      <c r="B15" s="83">
        <v>9000</v>
      </c>
      <c r="C15" s="83" t="s">
        <v>6</v>
      </c>
      <c r="D15" s="83" t="s">
        <v>6</v>
      </c>
      <c r="E15" s="83" t="s">
        <v>6</v>
      </c>
      <c r="F15" s="83" t="s">
        <v>6</v>
      </c>
      <c r="G15" s="83" t="s">
        <v>6</v>
      </c>
      <c r="H15" s="83" t="s">
        <v>6</v>
      </c>
      <c r="I15" s="82"/>
      <c r="J15" s="82"/>
      <c r="K15" s="82"/>
      <c r="L15" s="74"/>
      <c r="M15" s="74"/>
    </row>
    <row r="16" spans="1:13" ht="15">
      <c r="A16" s="711"/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</row>
    <row r="17" spans="1:13" ht="12.75">
      <c r="A17" s="713" t="s">
        <v>305</v>
      </c>
      <c r="B17" s="714"/>
      <c r="C17" s="714"/>
      <c r="D17" s="714"/>
      <c r="E17" s="714"/>
      <c r="F17" s="714"/>
      <c r="G17" s="714"/>
      <c r="H17" s="714"/>
      <c r="I17" s="714"/>
      <c r="J17" s="714"/>
      <c r="K17" s="714"/>
      <c r="L17" s="79"/>
      <c r="M17" s="79"/>
    </row>
    <row r="18" spans="1:13" ht="12.75">
      <c r="A18" s="714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9"/>
      <c r="M18" s="79"/>
    </row>
    <row r="19" spans="1:13" ht="15">
      <c r="A19" s="711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</row>
    <row r="20" spans="1:13" ht="15">
      <c r="A20" s="709" t="s">
        <v>190</v>
      </c>
      <c r="B20" s="709" t="s">
        <v>32</v>
      </c>
      <c r="C20" s="710" t="s">
        <v>191</v>
      </c>
      <c r="D20" s="710"/>
      <c r="E20" s="710"/>
      <c r="F20" s="710" t="s">
        <v>192</v>
      </c>
      <c r="G20" s="710"/>
      <c r="H20" s="710"/>
      <c r="I20" s="710" t="s">
        <v>182</v>
      </c>
      <c r="J20" s="710"/>
      <c r="K20" s="710"/>
      <c r="L20" s="74"/>
      <c r="M20" s="74"/>
    </row>
    <row r="21" spans="1:13" ht="45">
      <c r="A21" s="709"/>
      <c r="B21" s="709"/>
      <c r="C21" s="80" t="s">
        <v>183</v>
      </c>
      <c r="D21" s="80" t="s">
        <v>184</v>
      </c>
      <c r="E21" s="80" t="s">
        <v>185</v>
      </c>
      <c r="F21" s="80" t="s">
        <v>183</v>
      </c>
      <c r="G21" s="80" t="s">
        <v>184</v>
      </c>
      <c r="H21" s="80" t="s">
        <v>185</v>
      </c>
      <c r="I21" s="80" t="s">
        <v>183</v>
      </c>
      <c r="J21" s="80" t="s">
        <v>184</v>
      </c>
      <c r="K21" s="80" t="s">
        <v>185</v>
      </c>
      <c r="L21" s="74"/>
      <c r="M21" s="74"/>
    </row>
    <row r="22" spans="1:13" ht="15">
      <c r="A22" s="118">
        <v>1</v>
      </c>
      <c r="B22" s="118">
        <v>2</v>
      </c>
      <c r="C22" s="118">
        <v>3</v>
      </c>
      <c r="D22" s="118">
        <v>4</v>
      </c>
      <c r="E22" s="118">
        <v>5</v>
      </c>
      <c r="F22" s="118">
        <v>6</v>
      </c>
      <c r="G22" s="118">
        <v>7</v>
      </c>
      <c r="H22" s="118">
        <v>8</v>
      </c>
      <c r="I22" s="118">
        <v>9</v>
      </c>
      <c r="J22" s="118">
        <v>10</v>
      </c>
      <c r="K22" s="118">
        <v>11</v>
      </c>
      <c r="L22" s="74"/>
      <c r="M22" s="74"/>
    </row>
    <row r="23" spans="1:13" ht="48" customHeight="1">
      <c r="A23" s="259" t="s">
        <v>405</v>
      </c>
      <c r="B23" s="83">
        <v>100</v>
      </c>
      <c r="C23" s="83" t="s">
        <v>6</v>
      </c>
      <c r="D23" s="83" t="s">
        <v>6</v>
      </c>
      <c r="E23" s="83" t="s">
        <v>6</v>
      </c>
      <c r="F23" s="83" t="s">
        <v>6</v>
      </c>
      <c r="G23" s="83" t="s">
        <v>6</v>
      </c>
      <c r="H23" s="83" t="s">
        <v>6</v>
      </c>
      <c r="I23" s="215">
        <v>300000</v>
      </c>
      <c r="J23" s="215">
        <f>J24</f>
        <v>300000</v>
      </c>
      <c r="K23" s="215">
        <f>K24</f>
        <v>300000</v>
      </c>
      <c r="L23" s="74"/>
      <c r="M23" s="74"/>
    </row>
    <row r="24" spans="1:13" ht="19.5" customHeight="1">
      <c r="A24" s="259" t="s">
        <v>395</v>
      </c>
      <c r="B24" s="83"/>
      <c r="C24" s="83"/>
      <c r="D24" s="83"/>
      <c r="E24" s="83"/>
      <c r="F24" s="83"/>
      <c r="G24" s="83"/>
      <c r="H24" s="83"/>
      <c r="I24" s="215">
        <v>300000</v>
      </c>
      <c r="J24" s="215">
        <v>300000</v>
      </c>
      <c r="K24" s="215">
        <v>300000</v>
      </c>
      <c r="L24" s="74"/>
      <c r="M24" s="74"/>
    </row>
    <row r="25" spans="1:13" ht="62.25" customHeight="1">
      <c r="A25" s="259" t="s">
        <v>404</v>
      </c>
      <c r="B25" s="83">
        <v>101</v>
      </c>
      <c r="C25" s="83" t="s">
        <v>6</v>
      </c>
      <c r="D25" s="83" t="s">
        <v>6</v>
      </c>
      <c r="E25" s="83" t="s">
        <v>6</v>
      </c>
      <c r="F25" s="83" t="s">
        <v>6</v>
      </c>
      <c r="G25" s="83" t="s">
        <v>6</v>
      </c>
      <c r="H25" s="83" t="s">
        <v>6</v>
      </c>
      <c r="I25" s="260">
        <f>I26++I27+I28+I29+I30+I31+I32+I33</f>
        <v>200000</v>
      </c>
      <c r="J25" s="260">
        <f>J26+J27+J28+J29+J30+J31+J32+J33</f>
        <v>200000</v>
      </c>
      <c r="K25" s="260">
        <f>K26+K27+K28+K29+K30+K31+K32+K33</f>
        <v>200000</v>
      </c>
      <c r="L25" s="74"/>
      <c r="M25" s="74"/>
    </row>
    <row r="26" spans="1:13" ht="75" customHeight="1">
      <c r="A26" s="259" t="s">
        <v>396</v>
      </c>
      <c r="B26" s="83"/>
      <c r="C26" s="83" t="s">
        <v>6</v>
      </c>
      <c r="D26" s="83" t="s">
        <v>6</v>
      </c>
      <c r="E26" s="83" t="s">
        <v>6</v>
      </c>
      <c r="F26" s="83" t="s">
        <v>6</v>
      </c>
      <c r="G26" s="83" t="s">
        <v>6</v>
      </c>
      <c r="H26" s="83" t="s">
        <v>6</v>
      </c>
      <c r="I26" s="260">
        <v>70000</v>
      </c>
      <c r="J26" s="260">
        <v>70000</v>
      </c>
      <c r="K26" s="260">
        <v>70000</v>
      </c>
      <c r="L26" s="74"/>
      <c r="M26" s="74"/>
    </row>
    <row r="27" spans="1:13" ht="15">
      <c r="A27" s="259" t="s">
        <v>397</v>
      </c>
      <c r="B27" s="83"/>
      <c r="C27" s="83" t="s">
        <v>6</v>
      </c>
      <c r="D27" s="83" t="s">
        <v>6</v>
      </c>
      <c r="E27" s="83" t="s">
        <v>6</v>
      </c>
      <c r="F27" s="83" t="s">
        <v>6</v>
      </c>
      <c r="G27" s="83" t="s">
        <v>6</v>
      </c>
      <c r="H27" s="83" t="s">
        <v>6</v>
      </c>
      <c r="I27" s="260">
        <v>35000</v>
      </c>
      <c r="J27" s="260">
        <v>35000</v>
      </c>
      <c r="K27" s="260">
        <v>35000</v>
      </c>
      <c r="L27" s="74"/>
      <c r="M27" s="74"/>
    </row>
    <row r="28" spans="1:13" ht="15">
      <c r="A28" s="259" t="s">
        <v>398</v>
      </c>
      <c r="B28" s="83"/>
      <c r="C28" s="83" t="s">
        <v>6</v>
      </c>
      <c r="D28" s="83" t="s">
        <v>6</v>
      </c>
      <c r="E28" s="83" t="s">
        <v>6</v>
      </c>
      <c r="F28" s="83" t="s">
        <v>6</v>
      </c>
      <c r="G28" s="83" t="s">
        <v>6</v>
      </c>
      <c r="H28" s="83" t="s">
        <v>6</v>
      </c>
      <c r="I28" s="260">
        <v>5000</v>
      </c>
      <c r="J28" s="260">
        <v>5000</v>
      </c>
      <c r="K28" s="260">
        <v>5000</v>
      </c>
      <c r="L28" s="74"/>
      <c r="M28" s="74"/>
    </row>
    <row r="29" spans="1:13" ht="30">
      <c r="A29" s="259" t="s">
        <v>399</v>
      </c>
      <c r="B29" s="83"/>
      <c r="C29" s="83" t="s">
        <v>6</v>
      </c>
      <c r="D29" s="83" t="s">
        <v>6</v>
      </c>
      <c r="E29" s="83" t="s">
        <v>6</v>
      </c>
      <c r="F29" s="83" t="s">
        <v>6</v>
      </c>
      <c r="G29" s="83" t="s">
        <v>6</v>
      </c>
      <c r="H29" s="83" t="s">
        <v>6</v>
      </c>
      <c r="I29" s="260">
        <v>5000</v>
      </c>
      <c r="J29" s="260">
        <v>5000</v>
      </c>
      <c r="K29" s="260">
        <v>5000</v>
      </c>
      <c r="L29" s="74"/>
      <c r="M29" s="74"/>
    </row>
    <row r="30" spans="1:11" ht="44.25" customHeight="1">
      <c r="A30" s="259" t="s">
        <v>400</v>
      </c>
      <c r="B30" s="83"/>
      <c r="C30" s="83" t="s">
        <v>6</v>
      </c>
      <c r="D30" s="83" t="s">
        <v>6</v>
      </c>
      <c r="E30" s="83" t="s">
        <v>6</v>
      </c>
      <c r="F30" s="83" t="s">
        <v>6</v>
      </c>
      <c r="G30" s="83" t="s">
        <v>6</v>
      </c>
      <c r="H30" s="83" t="s">
        <v>6</v>
      </c>
      <c r="I30" s="260">
        <v>25000</v>
      </c>
      <c r="J30" s="260">
        <v>25000</v>
      </c>
      <c r="K30" s="260">
        <v>25000</v>
      </c>
    </row>
    <row r="31" spans="1:11" ht="30">
      <c r="A31" s="259" t="s">
        <v>401</v>
      </c>
      <c r="B31" s="83"/>
      <c r="C31" s="83" t="s">
        <v>6</v>
      </c>
      <c r="D31" s="83" t="s">
        <v>6</v>
      </c>
      <c r="E31" s="83" t="s">
        <v>6</v>
      </c>
      <c r="F31" s="83" t="s">
        <v>6</v>
      </c>
      <c r="G31" s="83" t="s">
        <v>6</v>
      </c>
      <c r="H31" s="83" t="s">
        <v>6</v>
      </c>
      <c r="I31" s="260">
        <v>25000</v>
      </c>
      <c r="J31" s="260">
        <v>25000</v>
      </c>
      <c r="K31" s="260">
        <v>25000</v>
      </c>
    </row>
    <row r="32" spans="1:11" ht="15">
      <c r="A32" s="84" t="s">
        <v>402</v>
      </c>
      <c r="B32" s="83"/>
      <c r="C32" s="83" t="s">
        <v>6</v>
      </c>
      <c r="D32" s="83" t="s">
        <v>6</v>
      </c>
      <c r="E32" s="83" t="s">
        <v>6</v>
      </c>
      <c r="F32" s="83" t="s">
        <v>6</v>
      </c>
      <c r="G32" s="83" t="s">
        <v>6</v>
      </c>
      <c r="H32" s="83" t="s">
        <v>6</v>
      </c>
      <c r="I32" s="260">
        <v>5000</v>
      </c>
      <c r="J32" s="260">
        <v>5000</v>
      </c>
      <c r="K32" s="260">
        <v>5000</v>
      </c>
    </row>
    <row r="33" spans="1:11" ht="48" customHeight="1">
      <c r="A33" s="261" t="s">
        <v>403</v>
      </c>
      <c r="B33" s="83"/>
      <c r="C33" s="83" t="s">
        <v>6</v>
      </c>
      <c r="D33" s="83" t="s">
        <v>6</v>
      </c>
      <c r="E33" s="83" t="s">
        <v>6</v>
      </c>
      <c r="F33" s="83" t="s">
        <v>6</v>
      </c>
      <c r="G33" s="83" t="s">
        <v>6</v>
      </c>
      <c r="H33" s="83" t="s">
        <v>6</v>
      </c>
      <c r="I33" s="260">
        <v>30000</v>
      </c>
      <c r="J33" s="260">
        <v>30000</v>
      </c>
      <c r="K33" s="260">
        <v>30000</v>
      </c>
    </row>
    <row r="34" spans="1:11" ht="15">
      <c r="A34" s="83" t="s">
        <v>189</v>
      </c>
      <c r="B34" s="83">
        <v>9000</v>
      </c>
      <c r="C34" s="83" t="s">
        <v>6</v>
      </c>
      <c r="D34" s="83" t="s">
        <v>6</v>
      </c>
      <c r="E34" s="83" t="s">
        <v>6</v>
      </c>
      <c r="F34" s="83" t="s">
        <v>6</v>
      </c>
      <c r="G34" s="83" t="s">
        <v>6</v>
      </c>
      <c r="H34" s="83" t="s">
        <v>6</v>
      </c>
      <c r="I34" s="216">
        <f>I23+I25</f>
        <v>500000</v>
      </c>
      <c r="J34" s="216">
        <f>J23+J25</f>
        <v>500000</v>
      </c>
      <c r="K34" s="216">
        <f>K23+K25</f>
        <v>500000</v>
      </c>
    </row>
  </sheetData>
  <sheetProtection/>
  <mergeCells count="17">
    <mergeCell ref="A1:K1"/>
    <mergeCell ref="A2:K2"/>
    <mergeCell ref="A3:K3"/>
    <mergeCell ref="A17:K18"/>
    <mergeCell ref="A19:M19"/>
    <mergeCell ref="A5:M5"/>
    <mergeCell ref="A6:A7"/>
    <mergeCell ref="B6:B7"/>
    <mergeCell ref="C6:E6"/>
    <mergeCell ref="F6:H6"/>
    <mergeCell ref="I6:K6"/>
    <mergeCell ref="A20:A21"/>
    <mergeCell ref="B20:B21"/>
    <mergeCell ref="C20:E20"/>
    <mergeCell ref="F20:H20"/>
    <mergeCell ref="I20:K20"/>
    <mergeCell ref="A16:M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PageLayoutView="0" workbookViewId="0" topLeftCell="A169">
      <selection activeCell="I159" sqref="I159"/>
    </sheetView>
  </sheetViews>
  <sheetFormatPr defaultColWidth="9.00390625" defaultRowHeight="12.75"/>
  <cols>
    <col min="1" max="1" width="7.25390625" style="0" customWidth="1"/>
    <col min="5" max="5" width="12.125" style="0" customWidth="1"/>
    <col min="6" max="6" width="13.625" style="0" customWidth="1"/>
    <col min="7" max="7" width="15.75390625" style="0" customWidth="1"/>
    <col min="8" max="8" width="15.125" style="0" customWidth="1"/>
    <col min="9" max="9" width="14.875" style="0" customWidth="1"/>
  </cols>
  <sheetData>
    <row r="1" spans="1:9" ht="36" customHeight="1">
      <c r="A1" s="334" t="s">
        <v>336</v>
      </c>
      <c r="B1" s="334"/>
      <c r="C1" s="334"/>
      <c r="D1" s="334"/>
      <c r="E1" s="334"/>
      <c r="F1" s="334"/>
      <c r="G1" s="334"/>
      <c r="H1" s="334"/>
      <c r="I1" s="334"/>
    </row>
    <row r="2" spans="1:9" ht="15.75">
      <c r="A2" s="198"/>
      <c r="B2" s="198"/>
      <c r="C2" s="198"/>
      <c r="D2" s="198"/>
      <c r="E2" s="198"/>
      <c r="F2" s="198"/>
      <c r="G2" s="198"/>
      <c r="H2" s="198"/>
      <c r="I2" s="198"/>
    </row>
    <row r="3" spans="1:10" ht="15.75">
      <c r="A3" s="171" t="s">
        <v>57</v>
      </c>
      <c r="B3" s="171"/>
      <c r="C3" s="172"/>
      <c r="D3" s="172">
        <v>244</v>
      </c>
      <c r="E3" s="172"/>
      <c r="F3" s="172"/>
      <c r="G3" s="172"/>
      <c r="H3" s="173"/>
      <c r="I3" s="174"/>
      <c r="J3" s="19"/>
    </row>
    <row r="4" spans="1:10" ht="21.75" customHeight="1">
      <c r="A4" s="335" t="s">
        <v>58</v>
      </c>
      <c r="B4" s="335"/>
      <c r="C4" s="335"/>
      <c r="D4" s="335"/>
      <c r="E4" s="336" t="s">
        <v>34</v>
      </c>
      <c r="F4" s="337"/>
      <c r="G4" s="337"/>
      <c r="H4" s="337"/>
      <c r="I4" s="337"/>
      <c r="J4" s="19"/>
    </row>
    <row r="5" spans="1:9" ht="15">
      <c r="A5" s="199"/>
      <c r="B5" s="199"/>
      <c r="C5" s="199"/>
      <c r="D5" s="199"/>
      <c r="E5" s="337"/>
      <c r="F5" s="337"/>
      <c r="G5" s="337"/>
      <c r="H5" s="337"/>
      <c r="I5" s="337"/>
    </row>
    <row r="6" spans="1:9" ht="15.75">
      <c r="A6" s="199"/>
      <c r="B6" s="199"/>
      <c r="C6" s="199"/>
      <c r="D6" s="199"/>
      <c r="E6" s="175"/>
      <c r="F6" s="175"/>
      <c r="G6" s="175"/>
      <c r="H6" s="200"/>
      <c r="I6" s="201"/>
    </row>
    <row r="7" spans="1:9" ht="16.5" customHeight="1">
      <c r="A7" s="338" t="s">
        <v>339</v>
      </c>
      <c r="B7" s="339"/>
      <c r="C7" s="339"/>
      <c r="D7" s="339"/>
      <c r="E7" s="339"/>
      <c r="F7" s="339"/>
      <c r="G7" s="339"/>
      <c r="H7" s="339"/>
      <c r="I7" s="339"/>
    </row>
    <row r="8" spans="1:9" ht="16.5" customHeight="1">
      <c r="A8" s="172"/>
      <c r="B8" s="172"/>
      <c r="C8" s="172"/>
      <c r="D8" s="172"/>
      <c r="E8" s="172"/>
      <c r="F8" s="172"/>
      <c r="G8" s="172"/>
      <c r="H8" s="173"/>
      <c r="I8" s="174"/>
    </row>
    <row r="9" spans="1:9" ht="33.75" customHeight="1">
      <c r="A9" s="181" t="s">
        <v>39</v>
      </c>
      <c r="B9" s="340" t="s">
        <v>59</v>
      </c>
      <c r="C9" s="341"/>
      <c r="D9" s="341"/>
      <c r="E9" s="342"/>
      <c r="F9" s="182" t="s">
        <v>343</v>
      </c>
      <c r="G9" s="182" t="s">
        <v>337</v>
      </c>
      <c r="H9" s="182" t="s">
        <v>338</v>
      </c>
      <c r="I9" s="182" t="s">
        <v>317</v>
      </c>
    </row>
    <row r="10" spans="1:9" ht="16.5" customHeight="1">
      <c r="A10" s="178">
        <v>1</v>
      </c>
      <c r="B10" s="343">
        <v>2</v>
      </c>
      <c r="C10" s="343"/>
      <c r="D10" s="343"/>
      <c r="E10" s="343"/>
      <c r="F10" s="178">
        <v>3</v>
      </c>
      <c r="G10" s="178">
        <v>4</v>
      </c>
      <c r="H10" s="178">
        <v>5</v>
      </c>
      <c r="I10" s="178">
        <v>6</v>
      </c>
    </row>
    <row r="11" spans="1:9" ht="16.5" customHeight="1">
      <c r="A11" s="178">
        <v>1</v>
      </c>
      <c r="B11" s="344" t="s">
        <v>87</v>
      </c>
      <c r="C11" s="344"/>
      <c r="D11" s="344"/>
      <c r="E11" s="344"/>
      <c r="F11" s="106">
        <v>2</v>
      </c>
      <c r="G11" s="106">
        <v>12</v>
      </c>
      <c r="H11" s="106">
        <v>200</v>
      </c>
      <c r="I11" s="179">
        <f>G11*H11*F11</f>
        <v>4800</v>
      </c>
    </row>
    <row r="12" spans="1:9" ht="15">
      <c r="A12" s="178">
        <v>2</v>
      </c>
      <c r="B12" s="345" t="s">
        <v>371</v>
      </c>
      <c r="C12" s="346"/>
      <c r="D12" s="346"/>
      <c r="E12" s="347"/>
      <c r="F12" s="106">
        <v>1</v>
      </c>
      <c r="G12" s="106">
        <v>12</v>
      </c>
      <c r="H12" s="106">
        <v>2683.33</v>
      </c>
      <c r="I12" s="179">
        <v>32200</v>
      </c>
    </row>
    <row r="13" spans="1:9" ht="15">
      <c r="A13" s="106"/>
      <c r="B13" s="348" t="s">
        <v>72</v>
      </c>
      <c r="C13" s="348"/>
      <c r="D13" s="348"/>
      <c r="E13" s="348"/>
      <c r="F13" s="203"/>
      <c r="G13" s="203"/>
      <c r="H13" s="203"/>
      <c r="I13" s="180">
        <f>I11+I12</f>
        <v>37000</v>
      </c>
    </row>
    <row r="14" spans="1:9" ht="12.75">
      <c r="A14" s="174"/>
      <c r="B14" s="349"/>
      <c r="C14" s="349"/>
      <c r="D14" s="349"/>
      <c r="E14" s="349"/>
      <c r="F14" s="174"/>
      <c r="G14" s="174"/>
      <c r="H14" s="174"/>
      <c r="I14" s="174"/>
    </row>
    <row r="15" spans="1:9" ht="12.7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ht="18.75" customHeight="1">
      <c r="A16" s="338" t="s">
        <v>340</v>
      </c>
      <c r="B16" s="339"/>
      <c r="C16" s="339"/>
      <c r="D16" s="339"/>
      <c r="E16" s="339"/>
      <c r="F16" s="339"/>
      <c r="G16" s="339"/>
      <c r="H16" s="339"/>
      <c r="I16" s="339"/>
    </row>
    <row r="17" spans="1:9" ht="41.25" customHeight="1">
      <c r="A17" s="172"/>
      <c r="B17" s="172"/>
      <c r="C17" s="172"/>
      <c r="D17" s="172"/>
      <c r="E17" s="172"/>
      <c r="F17" s="172"/>
      <c r="G17" s="172"/>
      <c r="H17" s="173"/>
      <c r="I17" s="174"/>
    </row>
    <row r="18" spans="1:9" ht="45">
      <c r="A18" s="181" t="s">
        <v>39</v>
      </c>
      <c r="B18" s="340" t="s">
        <v>59</v>
      </c>
      <c r="C18" s="341"/>
      <c r="D18" s="341"/>
      <c r="E18" s="342"/>
      <c r="F18" s="182" t="s">
        <v>341</v>
      </c>
      <c r="G18" s="182" t="s">
        <v>342</v>
      </c>
      <c r="H18" s="182" t="s">
        <v>344</v>
      </c>
      <c r="I18" s="204"/>
    </row>
    <row r="19" spans="1:9" ht="18.75" customHeight="1">
      <c r="A19" s="178">
        <v>1</v>
      </c>
      <c r="B19" s="343">
        <v>2</v>
      </c>
      <c r="C19" s="343"/>
      <c r="D19" s="343"/>
      <c r="E19" s="343"/>
      <c r="F19" s="178">
        <v>3</v>
      </c>
      <c r="G19" s="178">
        <v>4</v>
      </c>
      <c r="H19" s="178">
        <v>5</v>
      </c>
      <c r="I19" s="201"/>
    </row>
    <row r="20" spans="1:9" ht="49.5" customHeight="1">
      <c r="A20" s="190">
        <v>1</v>
      </c>
      <c r="B20" s="350" t="s">
        <v>345</v>
      </c>
      <c r="C20" s="351"/>
      <c r="D20" s="351"/>
      <c r="E20" s="352"/>
      <c r="F20" s="206">
        <v>1</v>
      </c>
      <c r="G20" s="206">
        <v>1000</v>
      </c>
      <c r="H20" s="207">
        <v>1000</v>
      </c>
      <c r="I20" s="175"/>
    </row>
    <row r="21" spans="1:9" ht="15.75">
      <c r="A21" s="106"/>
      <c r="B21" s="353" t="s">
        <v>72</v>
      </c>
      <c r="C21" s="353"/>
      <c r="D21" s="353"/>
      <c r="E21" s="353"/>
      <c r="F21" s="203"/>
      <c r="G21" s="203"/>
      <c r="H21" s="180">
        <f>H20</f>
        <v>1000</v>
      </c>
      <c r="I21" s="175"/>
    </row>
    <row r="22" spans="1:9" ht="12.75">
      <c r="A22" s="174"/>
      <c r="B22" s="174"/>
      <c r="C22" s="174"/>
      <c r="D22" s="174"/>
      <c r="E22" s="174"/>
      <c r="F22" s="174"/>
      <c r="G22" s="174"/>
      <c r="H22" s="174"/>
      <c r="I22" s="174"/>
    </row>
    <row r="23" spans="1:9" ht="13.5">
      <c r="A23" s="338" t="s">
        <v>346</v>
      </c>
      <c r="B23" s="339"/>
      <c r="C23" s="339"/>
      <c r="D23" s="339"/>
      <c r="E23" s="339"/>
      <c r="F23" s="339"/>
      <c r="G23" s="339"/>
      <c r="H23" s="339"/>
      <c r="I23" s="339"/>
    </row>
    <row r="24" spans="1:9" ht="15.75">
      <c r="A24" s="285"/>
      <c r="B24" s="286"/>
      <c r="C24" s="286"/>
      <c r="D24" s="286"/>
      <c r="E24" s="286"/>
      <c r="F24" s="286"/>
      <c r="G24" s="286"/>
      <c r="H24" s="286"/>
      <c r="I24" s="286"/>
    </row>
    <row r="25" spans="1:9" ht="15.75">
      <c r="A25" s="171" t="s">
        <v>57</v>
      </c>
      <c r="B25" s="171"/>
      <c r="C25" s="172"/>
      <c r="D25" s="172" t="s">
        <v>427</v>
      </c>
      <c r="E25" s="172"/>
      <c r="F25" s="172"/>
      <c r="G25" s="172"/>
      <c r="H25" s="173"/>
      <c r="I25" s="174"/>
    </row>
    <row r="26" spans="1:9" ht="15">
      <c r="A26" s="335" t="s">
        <v>58</v>
      </c>
      <c r="B26" s="335"/>
      <c r="C26" s="335"/>
      <c r="D26" s="335"/>
      <c r="E26" s="336" t="s">
        <v>34</v>
      </c>
      <c r="F26" s="337"/>
      <c r="G26" s="337"/>
      <c r="H26" s="337"/>
      <c r="I26" s="337"/>
    </row>
    <row r="27" spans="1:9" ht="15">
      <c r="A27" s="199"/>
      <c r="B27" s="199"/>
      <c r="C27" s="199"/>
      <c r="D27" s="199"/>
      <c r="E27" s="337"/>
      <c r="F27" s="337"/>
      <c r="G27" s="337"/>
      <c r="H27" s="337"/>
      <c r="I27" s="337"/>
    </row>
    <row r="28" spans="1:9" ht="45">
      <c r="A28" s="181" t="s">
        <v>39</v>
      </c>
      <c r="B28" s="340" t="s">
        <v>31</v>
      </c>
      <c r="C28" s="341"/>
      <c r="D28" s="341"/>
      <c r="E28" s="342"/>
      <c r="F28" s="182" t="s">
        <v>347</v>
      </c>
      <c r="G28" s="182" t="s">
        <v>348</v>
      </c>
      <c r="H28" s="182" t="s">
        <v>349</v>
      </c>
      <c r="I28" s="182" t="s">
        <v>350</v>
      </c>
    </row>
    <row r="29" spans="1:9" ht="15">
      <c r="A29" s="178">
        <v>1</v>
      </c>
      <c r="B29" s="343">
        <v>2</v>
      </c>
      <c r="C29" s="343"/>
      <c r="D29" s="343"/>
      <c r="E29" s="343"/>
      <c r="F29" s="178">
        <v>3</v>
      </c>
      <c r="G29" s="178">
        <v>4</v>
      </c>
      <c r="H29" s="178">
        <v>5</v>
      </c>
      <c r="I29" s="178">
        <v>6</v>
      </c>
    </row>
    <row r="30" spans="1:9" ht="15">
      <c r="A30" s="178">
        <v>1</v>
      </c>
      <c r="B30" s="344" t="s">
        <v>10</v>
      </c>
      <c r="C30" s="344"/>
      <c r="D30" s="344"/>
      <c r="E30" s="344"/>
      <c r="F30" s="106">
        <v>50989</v>
      </c>
      <c r="G30" s="106">
        <v>9.55</v>
      </c>
      <c r="H30" s="189"/>
      <c r="I30" s="179">
        <v>487000</v>
      </c>
    </row>
    <row r="31" spans="1:9" ht="15">
      <c r="A31" s="178">
        <v>2</v>
      </c>
      <c r="B31" s="344" t="s">
        <v>12</v>
      </c>
      <c r="C31" s="344"/>
      <c r="D31" s="344"/>
      <c r="E31" s="344"/>
      <c r="F31" s="106">
        <v>0</v>
      </c>
      <c r="G31" s="106">
        <v>0</v>
      </c>
      <c r="H31" s="189"/>
      <c r="I31" s="179">
        <v>0</v>
      </c>
    </row>
    <row r="32" spans="1:9" ht="15">
      <c r="A32" s="178">
        <v>3</v>
      </c>
      <c r="B32" s="344" t="s">
        <v>294</v>
      </c>
      <c r="C32" s="344"/>
      <c r="D32" s="344"/>
      <c r="E32" s="344"/>
      <c r="F32" s="106" t="s">
        <v>92</v>
      </c>
      <c r="G32" s="106" t="s">
        <v>92</v>
      </c>
      <c r="H32" s="189"/>
      <c r="I32" s="179">
        <v>98600</v>
      </c>
    </row>
    <row r="33" spans="1:9" ht="15">
      <c r="A33" s="178">
        <v>4</v>
      </c>
      <c r="B33" s="354" t="s">
        <v>295</v>
      </c>
      <c r="C33" s="355"/>
      <c r="D33" s="355"/>
      <c r="E33" s="356"/>
      <c r="F33" s="106">
        <v>70000</v>
      </c>
      <c r="G33" s="106">
        <v>7129</v>
      </c>
      <c r="H33" s="189"/>
      <c r="I33" s="179">
        <v>499000</v>
      </c>
    </row>
    <row r="34" spans="1:9" ht="15">
      <c r="A34" s="106"/>
      <c r="B34" s="353" t="s">
        <v>72</v>
      </c>
      <c r="C34" s="353"/>
      <c r="D34" s="353"/>
      <c r="E34" s="353"/>
      <c r="F34" s="203" t="s">
        <v>6</v>
      </c>
      <c r="G34" s="203" t="s">
        <v>6</v>
      </c>
      <c r="H34" s="203" t="s">
        <v>6</v>
      </c>
      <c r="I34" s="180">
        <f>I30+I32+I33+I31</f>
        <v>1084600</v>
      </c>
    </row>
    <row r="35" spans="1:9" ht="12.75">
      <c r="A35" s="174"/>
      <c r="B35" s="174"/>
      <c r="C35" s="174"/>
      <c r="D35" s="174"/>
      <c r="E35" s="174"/>
      <c r="F35" s="174"/>
      <c r="G35" s="174"/>
      <c r="H35" s="174"/>
      <c r="I35" s="174"/>
    </row>
    <row r="36" spans="1:9" ht="12.75">
      <c r="A36" s="174"/>
      <c r="B36" s="174"/>
      <c r="C36" s="174"/>
      <c r="D36" s="174"/>
      <c r="E36" s="174"/>
      <c r="F36" s="174"/>
      <c r="G36" s="174"/>
      <c r="H36" s="174"/>
      <c r="I36" s="174"/>
    </row>
    <row r="37" spans="1:9" ht="15.75" customHeight="1">
      <c r="A37" s="338" t="s">
        <v>351</v>
      </c>
      <c r="B37" s="339"/>
      <c r="C37" s="339"/>
      <c r="D37" s="339"/>
      <c r="E37" s="339"/>
      <c r="F37" s="339"/>
      <c r="G37" s="339"/>
      <c r="H37" s="339"/>
      <c r="I37" s="339"/>
    </row>
    <row r="38" spans="1:9" ht="18" customHeight="1">
      <c r="A38" s="172"/>
      <c r="B38" s="172"/>
      <c r="C38" s="172"/>
      <c r="D38" s="172"/>
      <c r="E38" s="172"/>
      <c r="F38" s="172"/>
      <c r="G38" s="172"/>
      <c r="H38" s="173"/>
      <c r="I38" s="174"/>
    </row>
    <row r="39" spans="1:9" ht="45">
      <c r="A39" s="181" t="s">
        <v>39</v>
      </c>
      <c r="B39" s="340" t="s">
        <v>59</v>
      </c>
      <c r="C39" s="341"/>
      <c r="D39" s="341"/>
      <c r="E39" s="342"/>
      <c r="F39" s="182" t="s">
        <v>352</v>
      </c>
      <c r="G39" s="182" t="s">
        <v>353</v>
      </c>
      <c r="H39" s="182" t="s">
        <v>354</v>
      </c>
      <c r="I39" s="174"/>
    </row>
    <row r="40" spans="1:9" ht="14.25" customHeight="1">
      <c r="A40" s="178">
        <v>1</v>
      </c>
      <c r="B40" s="343">
        <v>2</v>
      </c>
      <c r="C40" s="343"/>
      <c r="D40" s="343"/>
      <c r="E40" s="343"/>
      <c r="F40" s="178">
        <v>3</v>
      </c>
      <c r="G40" s="178">
        <v>4</v>
      </c>
      <c r="H40" s="178">
        <v>5</v>
      </c>
      <c r="I40" s="174"/>
    </row>
    <row r="41" spans="1:9" ht="15">
      <c r="A41" s="178">
        <v>1</v>
      </c>
      <c r="B41" s="357" t="s">
        <v>372</v>
      </c>
      <c r="C41" s="358"/>
      <c r="D41" s="358"/>
      <c r="E41" s="359"/>
      <c r="F41" s="178">
        <v>1</v>
      </c>
      <c r="G41" s="178">
        <v>12</v>
      </c>
      <c r="H41" s="242">
        <v>5000</v>
      </c>
      <c r="I41" s="174"/>
    </row>
    <row r="42" spans="1:9" ht="15">
      <c r="A42" s="178">
        <v>2</v>
      </c>
      <c r="B42" s="357" t="s">
        <v>373</v>
      </c>
      <c r="C42" s="358"/>
      <c r="D42" s="358"/>
      <c r="E42" s="359"/>
      <c r="F42" s="178">
        <v>1</v>
      </c>
      <c r="G42" s="178">
        <v>12</v>
      </c>
      <c r="H42" s="242">
        <v>14000</v>
      </c>
      <c r="I42" s="174"/>
    </row>
    <row r="43" spans="1:9" ht="15">
      <c r="A43" s="178">
        <v>3</v>
      </c>
      <c r="B43" s="357" t="s">
        <v>91</v>
      </c>
      <c r="C43" s="358"/>
      <c r="D43" s="358"/>
      <c r="E43" s="359"/>
      <c r="F43" s="178"/>
      <c r="G43" s="178"/>
      <c r="H43" s="242">
        <v>2000</v>
      </c>
      <c r="I43" s="174"/>
    </row>
    <row r="44" spans="1:9" ht="29.25" customHeight="1">
      <c r="A44" s="190">
        <v>4</v>
      </c>
      <c r="B44" s="345" t="s">
        <v>374</v>
      </c>
      <c r="C44" s="360"/>
      <c r="D44" s="360"/>
      <c r="E44" s="361"/>
      <c r="F44" s="106"/>
      <c r="G44" s="106"/>
      <c r="H44" s="192">
        <v>5000</v>
      </c>
      <c r="I44" s="174"/>
    </row>
    <row r="45" spans="1:9" ht="36" customHeight="1">
      <c r="A45" s="106"/>
      <c r="B45" s="353" t="s">
        <v>72</v>
      </c>
      <c r="C45" s="353"/>
      <c r="D45" s="353"/>
      <c r="E45" s="353"/>
      <c r="F45" s="203"/>
      <c r="G45" s="203"/>
      <c r="H45" s="205">
        <f>H41+H42+H43+H44</f>
        <v>26000</v>
      </c>
      <c r="I45" s="174"/>
    </row>
    <row r="46" spans="1:9" ht="18.75" customHeight="1">
      <c r="A46" s="243"/>
      <c r="B46" s="244"/>
      <c r="C46" s="244"/>
      <c r="D46" s="244"/>
      <c r="E46" s="244"/>
      <c r="F46" s="244"/>
      <c r="G46" s="244"/>
      <c r="H46" s="245"/>
      <c r="I46" s="174"/>
    </row>
    <row r="47" spans="1:9" ht="19.5" customHeight="1">
      <c r="A47" s="171" t="s">
        <v>57</v>
      </c>
      <c r="B47" s="171"/>
      <c r="C47" s="172"/>
      <c r="D47" s="172">
        <v>244</v>
      </c>
      <c r="E47" s="172"/>
      <c r="F47" s="172"/>
      <c r="G47" s="172"/>
      <c r="H47" s="173"/>
      <c r="I47" s="174"/>
    </row>
    <row r="48" spans="1:9" ht="18" customHeight="1">
      <c r="A48" s="335"/>
      <c r="B48" s="335"/>
      <c r="C48" s="335"/>
      <c r="D48" s="335"/>
      <c r="E48" s="336" t="s">
        <v>408</v>
      </c>
      <c r="F48" s="362"/>
      <c r="G48" s="362"/>
      <c r="H48" s="362"/>
      <c r="I48" s="362"/>
    </row>
    <row r="49" spans="1:9" ht="19.5" customHeight="1">
      <c r="A49" s="363" t="s">
        <v>58</v>
      </c>
      <c r="B49" s="364"/>
      <c r="C49" s="364"/>
      <c r="D49" s="364"/>
      <c r="E49" s="362"/>
      <c r="F49" s="362"/>
      <c r="G49" s="362"/>
      <c r="H49" s="362"/>
      <c r="I49" s="362"/>
    </row>
    <row r="50" spans="1:9" ht="36" customHeight="1">
      <c r="A50" s="243"/>
      <c r="B50" s="244"/>
      <c r="C50" s="244"/>
      <c r="D50" s="244"/>
      <c r="E50" s="244"/>
      <c r="F50" s="244"/>
      <c r="G50" s="244"/>
      <c r="H50" s="245"/>
      <c r="I50" s="174"/>
    </row>
    <row r="51" spans="1:9" ht="45" customHeight="1">
      <c r="A51" s="181" t="s">
        <v>39</v>
      </c>
      <c r="B51" s="340" t="s">
        <v>59</v>
      </c>
      <c r="C51" s="341"/>
      <c r="D51" s="341"/>
      <c r="E51" s="342"/>
      <c r="F51" s="182" t="s">
        <v>352</v>
      </c>
      <c r="G51" s="182" t="s">
        <v>353</v>
      </c>
      <c r="H51" s="182" t="s">
        <v>354</v>
      </c>
      <c r="I51" s="174"/>
    </row>
    <row r="52" spans="1:9" ht="18" customHeight="1">
      <c r="A52" s="178">
        <v>1</v>
      </c>
      <c r="B52" s="343">
        <v>2</v>
      </c>
      <c r="C52" s="343"/>
      <c r="D52" s="343"/>
      <c r="E52" s="343"/>
      <c r="F52" s="178">
        <v>3</v>
      </c>
      <c r="G52" s="178">
        <v>4</v>
      </c>
      <c r="H52" s="178">
        <v>5</v>
      </c>
      <c r="I52" s="174"/>
    </row>
    <row r="53" spans="1:9" ht="36" customHeight="1">
      <c r="A53" s="178">
        <v>1</v>
      </c>
      <c r="B53" s="357" t="s">
        <v>413</v>
      </c>
      <c r="C53" s="358"/>
      <c r="D53" s="358"/>
      <c r="E53" s="359"/>
      <c r="F53" s="178"/>
      <c r="G53" s="178"/>
      <c r="H53" s="242"/>
      <c r="I53" s="174"/>
    </row>
    <row r="54" spans="1:9" ht="15">
      <c r="A54" s="243"/>
      <c r="B54" s="244"/>
      <c r="C54" s="244"/>
      <c r="D54" s="244"/>
      <c r="E54" s="244"/>
      <c r="F54" s="244"/>
      <c r="G54" s="244"/>
      <c r="H54" s="245"/>
      <c r="I54" s="174"/>
    </row>
    <row r="55" spans="1:9" ht="15.75">
      <c r="A55" s="171" t="s">
        <v>57</v>
      </c>
      <c r="B55" s="171"/>
      <c r="C55" s="172"/>
      <c r="D55" s="172">
        <v>244</v>
      </c>
      <c r="E55" s="172"/>
      <c r="F55" s="172"/>
      <c r="G55" s="172"/>
      <c r="H55" s="173"/>
      <c r="I55" s="174"/>
    </row>
    <row r="56" spans="1:9" ht="13.5" customHeight="1">
      <c r="A56" s="335" t="s">
        <v>58</v>
      </c>
      <c r="B56" s="335"/>
      <c r="C56" s="335"/>
      <c r="D56" s="335"/>
      <c r="E56" s="336" t="s">
        <v>375</v>
      </c>
      <c r="F56" s="362"/>
      <c r="G56" s="362"/>
      <c r="H56" s="362"/>
      <c r="I56" s="362"/>
    </row>
    <row r="57" spans="1:9" ht="15">
      <c r="A57" s="199"/>
      <c r="B57" s="199"/>
      <c r="C57" s="199"/>
      <c r="D57" s="199"/>
      <c r="E57" s="362"/>
      <c r="F57" s="362"/>
      <c r="G57" s="362"/>
      <c r="H57" s="362"/>
      <c r="I57" s="362"/>
    </row>
    <row r="58" spans="1:9" ht="15">
      <c r="A58" s="243"/>
      <c r="B58" s="244"/>
      <c r="C58" s="244"/>
      <c r="D58" s="244"/>
      <c r="E58" s="244"/>
      <c r="F58" s="244"/>
      <c r="G58" s="244"/>
      <c r="H58" s="245"/>
      <c r="I58" s="174"/>
    </row>
    <row r="59" spans="1:9" ht="17.25" customHeight="1">
      <c r="A59" s="243"/>
      <c r="B59" s="244"/>
      <c r="C59" s="244"/>
      <c r="D59" s="244"/>
      <c r="E59" s="244"/>
      <c r="F59" s="244"/>
      <c r="G59" s="244"/>
      <c r="H59" s="245"/>
      <c r="I59" s="174"/>
    </row>
    <row r="60" spans="1:9" ht="15.75" customHeight="1">
      <c r="A60" s="338" t="s">
        <v>351</v>
      </c>
      <c r="B60" s="338"/>
      <c r="C60" s="338"/>
      <c r="D60" s="338"/>
      <c r="E60" s="338"/>
      <c r="F60" s="338"/>
      <c r="G60" s="338"/>
      <c r="H60" s="338"/>
      <c r="I60" s="338"/>
    </row>
    <row r="61" spans="1:9" ht="15" customHeight="1">
      <c r="A61" s="172"/>
      <c r="B61" s="172"/>
      <c r="C61" s="172"/>
      <c r="D61" s="172"/>
      <c r="E61" s="172"/>
      <c r="F61" s="172"/>
      <c r="G61" s="172"/>
      <c r="H61" s="173"/>
      <c r="I61" s="174"/>
    </row>
    <row r="62" spans="1:9" ht="48" customHeight="1">
      <c r="A62" s="181" t="s">
        <v>39</v>
      </c>
      <c r="B62" s="340" t="s">
        <v>59</v>
      </c>
      <c r="C62" s="341"/>
      <c r="D62" s="341"/>
      <c r="E62" s="342"/>
      <c r="F62" s="182" t="s">
        <v>352</v>
      </c>
      <c r="G62" s="182" t="s">
        <v>353</v>
      </c>
      <c r="H62" s="182" t="s">
        <v>354</v>
      </c>
      <c r="I62" s="174"/>
    </row>
    <row r="63" spans="1:9" ht="19.5" customHeight="1">
      <c r="A63" s="178">
        <v>1</v>
      </c>
      <c r="B63" s="365">
        <v>2</v>
      </c>
      <c r="C63" s="366"/>
      <c r="D63" s="366"/>
      <c r="E63" s="367"/>
      <c r="F63" s="178">
        <v>3</v>
      </c>
      <c r="G63" s="178">
        <v>4</v>
      </c>
      <c r="H63" s="178">
        <v>5</v>
      </c>
      <c r="I63" s="174"/>
    </row>
    <row r="64" spans="1:9" ht="13.5" customHeight="1">
      <c r="A64" s="178">
        <v>1</v>
      </c>
      <c r="B64" s="357" t="s">
        <v>372</v>
      </c>
      <c r="C64" s="368"/>
      <c r="D64" s="368"/>
      <c r="E64" s="369"/>
      <c r="F64" s="178"/>
      <c r="G64" s="178"/>
      <c r="H64" s="242">
        <v>0</v>
      </c>
      <c r="I64" s="174"/>
    </row>
    <row r="65" spans="1:9" ht="13.5" customHeight="1">
      <c r="A65" s="178">
        <v>2</v>
      </c>
      <c r="B65" s="357" t="s">
        <v>373</v>
      </c>
      <c r="C65" s="368"/>
      <c r="D65" s="368"/>
      <c r="E65" s="369"/>
      <c r="F65" s="178"/>
      <c r="G65" s="178"/>
      <c r="H65" s="242">
        <v>0</v>
      </c>
      <c r="I65" s="174"/>
    </row>
    <row r="66" spans="1:9" ht="15.75" customHeight="1">
      <c r="A66" s="178">
        <v>3</v>
      </c>
      <c r="B66" s="357" t="s">
        <v>91</v>
      </c>
      <c r="C66" s="368"/>
      <c r="D66" s="368"/>
      <c r="E66" s="369"/>
      <c r="F66" s="178"/>
      <c r="G66" s="178"/>
      <c r="H66" s="242">
        <v>27000</v>
      </c>
      <c r="I66" s="174"/>
    </row>
    <row r="67" spans="1:9" ht="27.75" customHeight="1">
      <c r="A67" s="190">
        <v>4</v>
      </c>
      <c r="B67" s="345" t="s">
        <v>374</v>
      </c>
      <c r="C67" s="360"/>
      <c r="D67" s="360"/>
      <c r="E67" s="361"/>
      <c r="F67" s="106"/>
      <c r="G67" s="106"/>
      <c r="H67" s="192">
        <v>0</v>
      </c>
      <c r="I67" s="174"/>
    </row>
    <row r="68" spans="1:9" ht="22.5" customHeight="1">
      <c r="A68" s="106"/>
      <c r="B68" s="353" t="s">
        <v>72</v>
      </c>
      <c r="C68" s="353"/>
      <c r="D68" s="353"/>
      <c r="E68" s="353"/>
      <c r="F68" s="203"/>
      <c r="G68" s="203"/>
      <c r="H68" s="205">
        <f>H64+H65+H66+H67</f>
        <v>27000</v>
      </c>
      <c r="I68" s="174"/>
    </row>
    <row r="69" spans="1:9" ht="22.5" customHeight="1">
      <c r="A69" s="243"/>
      <c r="B69" s="244"/>
      <c r="C69" s="244"/>
      <c r="D69" s="244"/>
      <c r="E69" s="244"/>
      <c r="F69" s="244"/>
      <c r="G69" s="244"/>
      <c r="H69" s="245"/>
      <c r="I69" s="174"/>
    </row>
    <row r="70" spans="1:9" ht="22.5" customHeight="1">
      <c r="A70" s="171" t="s">
        <v>57</v>
      </c>
      <c r="B70" s="171"/>
      <c r="C70" s="172"/>
      <c r="D70" s="172">
        <v>243</v>
      </c>
      <c r="E70" s="172"/>
      <c r="F70" s="172"/>
      <c r="G70" s="172"/>
      <c r="H70" s="173"/>
      <c r="I70" s="174"/>
    </row>
    <row r="71" spans="1:9" ht="22.5" customHeight="1">
      <c r="A71" s="335"/>
      <c r="B71" s="335"/>
      <c r="C71" s="335"/>
      <c r="D71" s="335"/>
      <c r="E71" s="336" t="s">
        <v>34</v>
      </c>
      <c r="F71" s="337"/>
      <c r="G71" s="337"/>
      <c r="H71" s="337"/>
      <c r="I71" s="337"/>
    </row>
    <row r="72" spans="1:9" ht="22.5" customHeight="1">
      <c r="A72" s="199"/>
      <c r="B72" s="199"/>
      <c r="C72" s="199"/>
      <c r="D72" s="199"/>
      <c r="E72" s="337"/>
      <c r="F72" s="337"/>
      <c r="G72" s="337"/>
      <c r="H72" s="337"/>
      <c r="I72" s="337"/>
    </row>
    <row r="73" spans="1:9" ht="22.5" customHeight="1">
      <c r="A73" s="199"/>
      <c r="B73" s="199"/>
      <c r="C73" s="199"/>
      <c r="D73" s="199"/>
      <c r="E73" s="265"/>
      <c r="F73" s="265"/>
      <c r="G73" s="265"/>
      <c r="H73" s="265"/>
      <c r="I73" s="265"/>
    </row>
    <row r="74" spans="1:9" ht="48" customHeight="1">
      <c r="A74" s="181" t="s">
        <v>39</v>
      </c>
      <c r="B74" s="340" t="s">
        <v>59</v>
      </c>
      <c r="C74" s="341"/>
      <c r="D74" s="341"/>
      <c r="E74" s="342"/>
      <c r="F74" s="182" t="s">
        <v>352</v>
      </c>
      <c r="G74" s="182" t="s">
        <v>353</v>
      </c>
      <c r="H74" s="182" t="s">
        <v>354</v>
      </c>
      <c r="I74" s="265"/>
    </row>
    <row r="75" spans="1:9" ht="22.5" customHeight="1">
      <c r="A75" s="178">
        <v>1</v>
      </c>
      <c r="B75" s="365">
        <v>2</v>
      </c>
      <c r="C75" s="366"/>
      <c r="D75" s="366"/>
      <c r="E75" s="367"/>
      <c r="F75" s="178">
        <v>3</v>
      </c>
      <c r="G75" s="178">
        <v>4</v>
      </c>
      <c r="H75" s="178">
        <v>5</v>
      </c>
      <c r="I75" s="265"/>
    </row>
    <row r="76" spans="1:9" ht="55.5" customHeight="1">
      <c r="A76" s="178">
        <v>1</v>
      </c>
      <c r="B76" s="357" t="s">
        <v>409</v>
      </c>
      <c r="C76" s="368"/>
      <c r="D76" s="368"/>
      <c r="E76" s="369"/>
      <c r="F76" s="178"/>
      <c r="G76" s="178"/>
      <c r="H76" s="242"/>
      <c r="I76" s="265"/>
    </row>
    <row r="77" spans="1:9" ht="22.5" customHeight="1">
      <c r="A77" s="178"/>
      <c r="B77" s="353" t="s">
        <v>72</v>
      </c>
      <c r="C77" s="353"/>
      <c r="D77" s="353"/>
      <c r="E77" s="353"/>
      <c r="F77" s="178"/>
      <c r="G77" s="178"/>
      <c r="H77" s="266">
        <f>SUM(H76)</f>
        <v>0</v>
      </c>
      <c r="I77" s="265"/>
    </row>
    <row r="78" spans="1:9" ht="22.5" customHeight="1">
      <c r="A78" s="199"/>
      <c r="B78" s="199"/>
      <c r="C78" s="199"/>
      <c r="D78" s="199"/>
      <c r="E78" s="265"/>
      <c r="F78" s="265"/>
      <c r="G78" s="265"/>
      <c r="H78" s="265"/>
      <c r="I78" s="265"/>
    </row>
    <row r="79" spans="1:9" ht="22.5" customHeight="1">
      <c r="A79" s="243"/>
      <c r="B79" s="244"/>
      <c r="C79" s="244"/>
      <c r="D79" s="244"/>
      <c r="E79" s="244"/>
      <c r="F79" s="244"/>
      <c r="G79" s="244"/>
      <c r="H79" s="245"/>
      <c r="I79" s="174"/>
    </row>
    <row r="80" spans="1:9" ht="22.5" customHeight="1">
      <c r="A80" s="171" t="s">
        <v>57</v>
      </c>
      <c r="B80" s="171"/>
      <c r="C80" s="172"/>
      <c r="D80" s="172">
        <v>243</v>
      </c>
      <c r="E80" s="172"/>
      <c r="F80" s="172"/>
      <c r="G80" s="172"/>
      <c r="H80" s="173"/>
      <c r="I80" s="174"/>
    </row>
    <row r="81" spans="1:9" ht="22.5" customHeight="1">
      <c r="A81" s="335"/>
      <c r="B81" s="335"/>
      <c r="C81" s="335"/>
      <c r="D81" s="335"/>
      <c r="E81" s="336" t="s">
        <v>408</v>
      </c>
      <c r="F81" s="362"/>
      <c r="G81" s="362"/>
      <c r="H81" s="362"/>
      <c r="I81" s="362"/>
    </row>
    <row r="82" spans="1:9" ht="22.5" customHeight="1">
      <c r="A82" s="199"/>
      <c r="B82" s="199"/>
      <c r="C82" s="199"/>
      <c r="D82" s="199"/>
      <c r="E82" s="362"/>
      <c r="F82" s="362"/>
      <c r="G82" s="362"/>
      <c r="H82" s="362"/>
      <c r="I82" s="362"/>
    </row>
    <row r="83" spans="1:9" ht="22.5" customHeight="1">
      <c r="A83" s="243"/>
      <c r="B83" s="244"/>
      <c r="C83" s="244"/>
      <c r="D83" s="244"/>
      <c r="E83" s="244"/>
      <c r="F83" s="244"/>
      <c r="G83" s="244"/>
      <c r="H83" s="245"/>
      <c r="I83" s="174"/>
    </row>
    <row r="84" spans="1:9" ht="48" customHeight="1">
      <c r="A84" s="181" t="s">
        <v>39</v>
      </c>
      <c r="B84" s="340" t="s">
        <v>59</v>
      </c>
      <c r="C84" s="341"/>
      <c r="D84" s="341"/>
      <c r="E84" s="342"/>
      <c r="F84" s="182" t="s">
        <v>352</v>
      </c>
      <c r="G84" s="182" t="s">
        <v>353</v>
      </c>
      <c r="H84" s="182" t="s">
        <v>354</v>
      </c>
      <c r="I84" s="174"/>
    </row>
    <row r="85" spans="1:9" ht="22.5" customHeight="1">
      <c r="A85" s="178">
        <v>1</v>
      </c>
      <c r="B85" s="365">
        <v>2</v>
      </c>
      <c r="C85" s="366"/>
      <c r="D85" s="366"/>
      <c r="E85" s="367"/>
      <c r="F85" s="178">
        <v>3</v>
      </c>
      <c r="G85" s="178">
        <v>4</v>
      </c>
      <c r="H85" s="178">
        <v>5</v>
      </c>
      <c r="I85" s="174"/>
    </row>
    <row r="86" spans="1:9" ht="49.5" customHeight="1">
      <c r="A86" s="264">
        <v>1</v>
      </c>
      <c r="B86" s="357" t="s">
        <v>409</v>
      </c>
      <c r="C86" s="368"/>
      <c r="D86" s="368"/>
      <c r="E86" s="369"/>
      <c r="F86" s="263" t="s">
        <v>410</v>
      </c>
      <c r="G86" s="178"/>
      <c r="H86" s="242"/>
      <c r="I86" s="174"/>
    </row>
    <row r="87" spans="1:9" ht="22.5" customHeight="1">
      <c r="A87" s="106"/>
      <c r="B87" s="353" t="s">
        <v>72</v>
      </c>
      <c r="C87" s="353"/>
      <c r="D87" s="353"/>
      <c r="E87" s="353"/>
      <c r="F87" s="203"/>
      <c r="G87" s="203"/>
      <c r="H87" s="205">
        <f>SUM(H86)</f>
        <v>0</v>
      </c>
      <c r="I87" s="174"/>
    </row>
    <row r="88" spans="1:9" ht="15">
      <c r="A88" s="243"/>
      <c r="B88" s="244"/>
      <c r="C88" s="244"/>
      <c r="D88" s="244"/>
      <c r="E88" s="244"/>
      <c r="F88" s="244"/>
      <c r="G88" s="244"/>
      <c r="H88" s="245"/>
      <c r="I88" s="174"/>
    </row>
    <row r="89" spans="1:9" ht="36" customHeight="1">
      <c r="A89" s="338" t="s">
        <v>355</v>
      </c>
      <c r="B89" s="339"/>
      <c r="C89" s="339"/>
      <c r="D89" s="339"/>
      <c r="E89" s="339"/>
      <c r="F89" s="339"/>
      <c r="G89" s="339"/>
      <c r="H89" s="339"/>
      <c r="I89" s="174"/>
    </row>
    <row r="90" spans="1:9" ht="15.75">
      <c r="A90" s="172"/>
      <c r="B90" s="172"/>
      <c r="C90" s="172"/>
      <c r="D90" s="172"/>
      <c r="E90" s="172"/>
      <c r="F90" s="172"/>
      <c r="G90" s="172"/>
      <c r="H90" s="173"/>
      <c r="I90" s="174"/>
    </row>
    <row r="91" spans="1:9" ht="30">
      <c r="A91" s="176" t="s">
        <v>39</v>
      </c>
      <c r="B91" s="370" t="s">
        <v>59</v>
      </c>
      <c r="C91" s="371"/>
      <c r="D91" s="371"/>
      <c r="E91" s="372"/>
      <c r="F91" s="373" t="s">
        <v>356</v>
      </c>
      <c r="G91" s="374"/>
      <c r="H91" s="177" t="s">
        <v>357</v>
      </c>
      <c r="I91" s="174"/>
    </row>
    <row r="92" spans="1:9" ht="15">
      <c r="A92" s="178">
        <v>1</v>
      </c>
      <c r="B92" s="343">
        <v>2</v>
      </c>
      <c r="C92" s="343"/>
      <c r="D92" s="343"/>
      <c r="E92" s="343"/>
      <c r="F92" s="375">
        <v>3</v>
      </c>
      <c r="G92" s="376"/>
      <c r="H92" s="178">
        <v>4</v>
      </c>
      <c r="I92" s="174"/>
    </row>
    <row r="93" spans="1:9" ht="32.25" customHeight="1">
      <c r="A93" s="190">
        <v>1</v>
      </c>
      <c r="B93" s="377" t="s">
        <v>358</v>
      </c>
      <c r="C93" s="378"/>
      <c r="D93" s="378"/>
      <c r="E93" s="379"/>
      <c r="F93" s="380">
        <v>2</v>
      </c>
      <c r="G93" s="381"/>
      <c r="H93" s="192">
        <v>15000</v>
      </c>
      <c r="I93" s="174"/>
    </row>
    <row r="94" spans="1:9" ht="18" customHeight="1">
      <c r="A94" s="190">
        <v>2</v>
      </c>
      <c r="B94" s="382" t="s">
        <v>89</v>
      </c>
      <c r="C94" s="382"/>
      <c r="D94" s="382"/>
      <c r="E94" s="382"/>
      <c r="F94" s="380">
        <v>3</v>
      </c>
      <c r="G94" s="381"/>
      <c r="H94" s="192">
        <v>25000</v>
      </c>
      <c r="I94" s="174"/>
    </row>
    <row r="95" spans="1:9" ht="18" customHeight="1">
      <c r="A95" s="190">
        <v>3</v>
      </c>
      <c r="B95" s="377" t="s">
        <v>88</v>
      </c>
      <c r="C95" s="378"/>
      <c r="D95" s="378"/>
      <c r="E95" s="379"/>
      <c r="F95" s="380">
        <v>1</v>
      </c>
      <c r="G95" s="381"/>
      <c r="H95" s="192">
        <v>15000</v>
      </c>
      <c r="I95" s="174"/>
    </row>
    <row r="96" spans="1:9" ht="45.75" customHeight="1">
      <c r="A96" s="190">
        <v>4</v>
      </c>
      <c r="B96" s="377" t="s">
        <v>359</v>
      </c>
      <c r="C96" s="378"/>
      <c r="D96" s="378"/>
      <c r="E96" s="379"/>
      <c r="F96" s="380">
        <v>2</v>
      </c>
      <c r="G96" s="381"/>
      <c r="H96" s="192">
        <v>25000</v>
      </c>
      <c r="I96" s="174"/>
    </row>
    <row r="97" spans="1:9" ht="19.5" customHeight="1">
      <c r="A97" s="190">
        <v>5</v>
      </c>
      <c r="B97" s="377" t="s">
        <v>394</v>
      </c>
      <c r="C97" s="383"/>
      <c r="D97" s="383"/>
      <c r="E97" s="384"/>
      <c r="F97" s="385">
        <v>1</v>
      </c>
      <c r="G97" s="386"/>
      <c r="H97" s="192">
        <v>52000</v>
      </c>
      <c r="I97" s="174"/>
    </row>
    <row r="98" spans="1:9" ht="20.25" customHeight="1">
      <c r="A98" s="190">
        <v>6</v>
      </c>
      <c r="B98" s="377" t="s">
        <v>389</v>
      </c>
      <c r="C98" s="383"/>
      <c r="D98" s="383"/>
      <c r="E98" s="384"/>
      <c r="F98" s="385">
        <v>3</v>
      </c>
      <c r="G98" s="386"/>
      <c r="H98" s="192">
        <v>8000</v>
      </c>
      <c r="I98" s="174"/>
    </row>
    <row r="99" spans="1:9" ht="15">
      <c r="A99" s="178">
        <v>7</v>
      </c>
      <c r="B99" s="357" t="s">
        <v>91</v>
      </c>
      <c r="C99" s="368"/>
      <c r="D99" s="368"/>
      <c r="E99" s="369"/>
      <c r="F99" s="375"/>
      <c r="G99" s="376"/>
      <c r="H99" s="179">
        <v>25000</v>
      </c>
      <c r="I99" s="174"/>
    </row>
    <row r="100" spans="1:9" ht="15">
      <c r="A100" s="106"/>
      <c r="B100" s="353" t="s">
        <v>72</v>
      </c>
      <c r="C100" s="353"/>
      <c r="D100" s="353"/>
      <c r="E100" s="353"/>
      <c r="F100" s="387" t="s">
        <v>6</v>
      </c>
      <c r="G100" s="388"/>
      <c r="H100" s="180">
        <f>SUM(H93:H99)</f>
        <v>165000</v>
      </c>
      <c r="I100" s="174"/>
    </row>
    <row r="101" spans="1:9" ht="15">
      <c r="A101" s="243"/>
      <c r="B101" s="244"/>
      <c r="C101" s="244"/>
      <c r="D101" s="244"/>
      <c r="E101" s="244"/>
      <c r="F101" s="246"/>
      <c r="G101" s="246"/>
      <c r="H101" s="247"/>
      <c r="I101" s="174"/>
    </row>
    <row r="102" spans="1:9" ht="15" customHeight="1">
      <c r="A102" s="171" t="s">
        <v>57</v>
      </c>
      <c r="B102" s="171"/>
      <c r="C102" s="172"/>
      <c r="D102" s="172">
        <v>243</v>
      </c>
      <c r="E102" s="172"/>
      <c r="F102" s="172"/>
      <c r="G102" s="172"/>
      <c r="H102" s="173"/>
      <c r="I102" s="174"/>
    </row>
    <row r="103" spans="1:9" ht="18" customHeight="1">
      <c r="A103" s="335" t="s">
        <v>58</v>
      </c>
      <c r="B103" s="335"/>
      <c r="C103" s="335"/>
      <c r="D103" s="335"/>
      <c r="E103" s="336" t="s">
        <v>34</v>
      </c>
      <c r="F103" s="337"/>
      <c r="G103" s="337"/>
      <c r="H103" s="337"/>
      <c r="I103" s="337"/>
    </row>
    <row r="104" spans="1:9" ht="13.5" customHeight="1">
      <c r="A104" s="199"/>
      <c r="B104" s="199"/>
      <c r="C104" s="199"/>
      <c r="D104" s="199"/>
      <c r="E104" s="337"/>
      <c r="F104" s="337"/>
      <c r="G104" s="337"/>
      <c r="H104" s="337"/>
      <c r="I104" s="337"/>
    </row>
    <row r="105" spans="1:9" ht="15">
      <c r="A105" s="199"/>
      <c r="B105" s="199"/>
      <c r="C105" s="199"/>
      <c r="D105" s="199"/>
      <c r="E105" s="265"/>
      <c r="F105" s="265"/>
      <c r="G105" s="265"/>
      <c r="H105" s="265"/>
      <c r="I105" s="174"/>
    </row>
    <row r="106" spans="1:9" ht="30">
      <c r="A106" s="176" t="s">
        <v>39</v>
      </c>
      <c r="B106" s="389" t="s">
        <v>59</v>
      </c>
      <c r="C106" s="389"/>
      <c r="D106" s="389"/>
      <c r="E106" s="389"/>
      <c r="F106" s="390" t="s">
        <v>356</v>
      </c>
      <c r="G106" s="390"/>
      <c r="H106" s="177" t="s">
        <v>357</v>
      </c>
      <c r="I106" s="174"/>
    </row>
    <row r="107" spans="1:9" ht="15">
      <c r="A107" s="178">
        <v>1</v>
      </c>
      <c r="B107" s="391">
        <v>2</v>
      </c>
      <c r="C107" s="391"/>
      <c r="D107" s="391"/>
      <c r="E107" s="391"/>
      <c r="F107" s="392">
        <v>3</v>
      </c>
      <c r="G107" s="392"/>
      <c r="H107" s="178">
        <v>4</v>
      </c>
      <c r="I107" s="174"/>
    </row>
    <row r="108" spans="1:9" ht="23.25" customHeight="1">
      <c r="A108" s="190">
        <v>1</v>
      </c>
      <c r="B108" s="393" t="s">
        <v>411</v>
      </c>
      <c r="C108" s="393"/>
      <c r="D108" s="393"/>
      <c r="E108" s="393"/>
      <c r="F108" s="394"/>
      <c r="G108" s="394"/>
      <c r="H108" s="192"/>
      <c r="I108" s="174"/>
    </row>
    <row r="109" spans="1:9" ht="22.5" customHeight="1">
      <c r="A109" s="106"/>
      <c r="B109" s="395" t="s">
        <v>72</v>
      </c>
      <c r="C109" s="346"/>
      <c r="D109" s="346"/>
      <c r="E109" s="347"/>
      <c r="F109" s="396"/>
      <c r="G109" s="397"/>
      <c r="H109" s="180"/>
      <c r="I109" s="174"/>
    </row>
    <row r="110" spans="1:9" ht="33" customHeight="1">
      <c r="A110" s="171" t="s">
        <v>57</v>
      </c>
      <c r="B110" s="171"/>
      <c r="C110" s="172"/>
      <c r="D110" s="172">
        <v>244</v>
      </c>
      <c r="E110" s="172"/>
      <c r="F110" s="172"/>
      <c r="G110" s="172"/>
      <c r="H110" s="173"/>
      <c r="I110" s="174"/>
    </row>
    <row r="111" spans="1:9" ht="15">
      <c r="A111" s="335" t="s">
        <v>58</v>
      </c>
      <c r="B111" s="335"/>
      <c r="C111" s="335"/>
      <c r="D111" s="335"/>
      <c r="E111" s="336" t="s">
        <v>375</v>
      </c>
      <c r="F111" s="337"/>
      <c r="G111" s="337"/>
      <c r="H111" s="337"/>
      <c r="I111" s="174"/>
    </row>
    <row r="112" spans="1:9" ht="17.25" customHeight="1">
      <c r="A112" s="199"/>
      <c r="B112" s="199"/>
      <c r="C112" s="199"/>
      <c r="D112" s="199"/>
      <c r="E112" s="337"/>
      <c r="F112" s="337"/>
      <c r="G112" s="337"/>
      <c r="H112" s="337"/>
      <c r="I112" s="174"/>
    </row>
    <row r="113" spans="1:9" ht="11.25" customHeight="1">
      <c r="A113" s="243"/>
      <c r="B113" s="244"/>
      <c r="C113" s="244"/>
      <c r="D113" s="244"/>
      <c r="E113" s="244"/>
      <c r="F113" s="246"/>
      <c r="G113" s="246"/>
      <c r="H113" s="247"/>
      <c r="I113" s="174"/>
    </row>
    <row r="114" spans="1:9" ht="15.75">
      <c r="A114" s="172"/>
      <c r="B114" s="172"/>
      <c r="C114" s="172"/>
      <c r="D114" s="172"/>
      <c r="E114" s="172"/>
      <c r="F114" s="172"/>
      <c r="G114" s="172"/>
      <c r="H114" s="173"/>
      <c r="I114" s="174"/>
    </row>
    <row r="115" spans="1:9" ht="33" customHeight="1">
      <c r="A115" s="176" t="s">
        <v>39</v>
      </c>
      <c r="B115" s="370" t="s">
        <v>59</v>
      </c>
      <c r="C115" s="371"/>
      <c r="D115" s="371"/>
      <c r="E115" s="372"/>
      <c r="F115" s="373" t="s">
        <v>356</v>
      </c>
      <c r="G115" s="374"/>
      <c r="H115" s="177" t="s">
        <v>357</v>
      </c>
      <c r="I115" s="174"/>
    </row>
    <row r="116" spans="1:9" ht="15.75" customHeight="1">
      <c r="A116" s="178">
        <v>1</v>
      </c>
      <c r="B116" s="343">
        <v>2</v>
      </c>
      <c r="C116" s="343"/>
      <c r="D116" s="343"/>
      <c r="E116" s="343"/>
      <c r="F116" s="375">
        <v>3</v>
      </c>
      <c r="G116" s="376"/>
      <c r="H116" s="178">
        <v>4</v>
      </c>
      <c r="I116" s="174"/>
    </row>
    <row r="117" spans="1:9" ht="34.5" customHeight="1">
      <c r="A117" s="190">
        <v>1</v>
      </c>
      <c r="B117" s="377" t="s">
        <v>358</v>
      </c>
      <c r="C117" s="378"/>
      <c r="D117" s="378"/>
      <c r="E117" s="379"/>
      <c r="F117" s="380"/>
      <c r="G117" s="381"/>
      <c r="H117" s="192">
        <v>0</v>
      </c>
      <c r="I117" s="174"/>
    </row>
    <row r="118" spans="1:9" ht="27.75" customHeight="1">
      <c r="A118" s="190">
        <v>2</v>
      </c>
      <c r="B118" s="382" t="s">
        <v>89</v>
      </c>
      <c r="C118" s="382"/>
      <c r="D118" s="382"/>
      <c r="E118" s="382"/>
      <c r="F118" s="380"/>
      <c r="G118" s="381"/>
      <c r="H118" s="192">
        <v>0</v>
      </c>
      <c r="I118" s="174"/>
    </row>
    <row r="119" spans="1:9" ht="19.5" customHeight="1">
      <c r="A119" s="190">
        <v>3</v>
      </c>
      <c r="B119" s="377" t="s">
        <v>88</v>
      </c>
      <c r="C119" s="378"/>
      <c r="D119" s="378"/>
      <c r="E119" s="379"/>
      <c r="F119" s="380"/>
      <c r="G119" s="381"/>
      <c r="H119" s="192">
        <v>0</v>
      </c>
      <c r="I119" s="174"/>
    </row>
    <row r="120" spans="1:9" ht="52.5" customHeight="1">
      <c r="A120" s="190">
        <v>4</v>
      </c>
      <c r="B120" s="377" t="s">
        <v>359</v>
      </c>
      <c r="C120" s="378"/>
      <c r="D120" s="378"/>
      <c r="E120" s="379"/>
      <c r="F120" s="380"/>
      <c r="G120" s="381"/>
      <c r="H120" s="192">
        <v>0</v>
      </c>
      <c r="I120" s="174"/>
    </row>
    <row r="121" spans="1:9" ht="23.25" customHeight="1">
      <c r="A121" s="190">
        <v>5</v>
      </c>
      <c r="B121" s="377" t="s">
        <v>376</v>
      </c>
      <c r="C121" s="383"/>
      <c r="D121" s="383"/>
      <c r="E121" s="384"/>
      <c r="F121" s="385"/>
      <c r="G121" s="386"/>
      <c r="H121" s="192">
        <v>0</v>
      </c>
      <c r="I121" s="174"/>
    </row>
    <row r="122" spans="1:9" ht="21" customHeight="1">
      <c r="A122" s="178">
        <v>6</v>
      </c>
      <c r="B122" s="357" t="s">
        <v>91</v>
      </c>
      <c r="C122" s="368"/>
      <c r="D122" s="368"/>
      <c r="E122" s="369"/>
      <c r="F122" s="375"/>
      <c r="G122" s="376"/>
      <c r="H122" s="179">
        <v>250000</v>
      </c>
      <c r="I122" s="174"/>
    </row>
    <row r="123" spans="1:9" ht="15">
      <c r="A123" s="106"/>
      <c r="B123" s="353" t="s">
        <v>72</v>
      </c>
      <c r="C123" s="353"/>
      <c r="D123" s="353"/>
      <c r="E123" s="353"/>
      <c r="F123" s="387" t="s">
        <v>6</v>
      </c>
      <c r="G123" s="388"/>
      <c r="H123" s="180">
        <f>H117+H118+H119+H122</f>
        <v>250000</v>
      </c>
      <c r="I123" s="174"/>
    </row>
    <row r="124" spans="1:9" ht="12.75">
      <c r="A124" s="338" t="s">
        <v>360</v>
      </c>
      <c r="B124" s="398"/>
      <c r="C124" s="398"/>
      <c r="D124" s="398"/>
      <c r="E124" s="398"/>
      <c r="F124" s="398"/>
      <c r="G124" s="398"/>
      <c r="H124" s="398"/>
      <c r="I124" s="174"/>
    </row>
    <row r="125" spans="1:9" ht="13.5" customHeight="1">
      <c r="A125" s="398"/>
      <c r="B125" s="398"/>
      <c r="C125" s="398"/>
      <c r="D125" s="398"/>
      <c r="E125" s="398"/>
      <c r="F125" s="398"/>
      <c r="G125" s="398"/>
      <c r="H125" s="398"/>
      <c r="I125" s="258"/>
    </row>
    <row r="126" spans="1:9" ht="13.5" customHeight="1">
      <c r="A126" s="248"/>
      <c r="B126" s="248"/>
      <c r="C126" s="248"/>
      <c r="D126" s="248"/>
      <c r="E126" s="248"/>
      <c r="F126" s="248"/>
      <c r="G126" s="248"/>
      <c r="H126" s="248"/>
      <c r="I126" s="258"/>
    </row>
    <row r="127" spans="1:9" ht="30">
      <c r="A127" s="181" t="s">
        <v>39</v>
      </c>
      <c r="B127" s="340" t="s">
        <v>59</v>
      </c>
      <c r="C127" s="341"/>
      <c r="D127" s="341"/>
      <c r="E127" s="342"/>
      <c r="F127" s="182" t="s">
        <v>361</v>
      </c>
      <c r="G127" s="182" t="s">
        <v>362</v>
      </c>
      <c r="H127" s="182" t="s">
        <v>363</v>
      </c>
      <c r="I127" s="174"/>
    </row>
    <row r="128" spans="1:9" ht="15">
      <c r="A128" s="190">
        <v>1</v>
      </c>
      <c r="B128" s="380">
        <v>2</v>
      </c>
      <c r="C128" s="399"/>
      <c r="D128" s="399"/>
      <c r="E128" s="381"/>
      <c r="F128" s="190">
        <v>3</v>
      </c>
      <c r="G128" s="190">
        <v>4</v>
      </c>
      <c r="H128" s="190">
        <v>5</v>
      </c>
      <c r="I128" s="174"/>
    </row>
    <row r="129" spans="1:9" ht="34.5" customHeight="1">
      <c r="A129" s="190">
        <v>1</v>
      </c>
      <c r="B129" s="350" t="s">
        <v>390</v>
      </c>
      <c r="C129" s="351"/>
      <c r="D129" s="351"/>
      <c r="E129" s="352"/>
      <c r="F129" s="206">
        <v>15</v>
      </c>
      <c r="G129" s="207">
        <f>H129/F129</f>
        <v>10233.333333333334</v>
      </c>
      <c r="H129" s="192">
        <v>153500</v>
      </c>
      <c r="I129" s="174"/>
    </row>
    <row r="130" spans="1:9" ht="27.75" customHeight="1">
      <c r="A130" s="202"/>
      <c r="B130" s="400" t="s">
        <v>72</v>
      </c>
      <c r="C130" s="401"/>
      <c r="D130" s="401"/>
      <c r="E130" s="402"/>
      <c r="F130" s="208"/>
      <c r="G130" s="209"/>
      <c r="H130" s="180">
        <f>SUM(H129:H129)</f>
        <v>153500</v>
      </c>
      <c r="I130" s="174"/>
    </row>
    <row r="131" spans="1:9" ht="33.75" customHeight="1">
      <c r="A131" s="56"/>
      <c r="B131" s="244"/>
      <c r="C131" s="244"/>
      <c r="D131" s="244"/>
      <c r="E131" s="244"/>
      <c r="F131" s="249"/>
      <c r="G131" s="250"/>
      <c r="H131" s="247"/>
      <c r="I131" s="174"/>
    </row>
    <row r="132" spans="1:9" ht="15.75">
      <c r="A132" s="171" t="s">
        <v>57</v>
      </c>
      <c r="B132" s="171"/>
      <c r="C132" s="172"/>
      <c r="D132" s="172">
        <v>244</v>
      </c>
      <c r="E132" s="172"/>
      <c r="F132" s="172"/>
      <c r="G132" s="172"/>
      <c r="H132" s="173"/>
      <c r="I132" s="174"/>
    </row>
    <row r="133" spans="1:9" ht="15">
      <c r="A133" s="335" t="s">
        <v>58</v>
      </c>
      <c r="B133" s="335"/>
      <c r="C133" s="335"/>
      <c r="D133" s="335"/>
      <c r="E133" s="336" t="s">
        <v>375</v>
      </c>
      <c r="F133" s="337"/>
      <c r="G133" s="337"/>
      <c r="H133" s="337"/>
      <c r="I133" s="174"/>
    </row>
    <row r="134" spans="1:9" ht="15">
      <c r="A134" s="199"/>
      <c r="B134" s="199"/>
      <c r="C134" s="199"/>
      <c r="D134" s="199"/>
      <c r="E134" s="337"/>
      <c r="F134" s="337"/>
      <c r="G134" s="337"/>
      <c r="H134" s="337"/>
      <c r="I134" s="174"/>
    </row>
    <row r="135" spans="1:9" ht="14.25">
      <c r="A135" s="56"/>
      <c r="B135" s="244"/>
      <c r="C135" s="244"/>
      <c r="D135" s="244"/>
      <c r="E135" s="244"/>
      <c r="F135" s="249"/>
      <c r="G135" s="250"/>
      <c r="H135" s="247"/>
      <c r="I135" s="174"/>
    </row>
    <row r="136" spans="1:9" ht="30">
      <c r="A136" s="181" t="s">
        <v>39</v>
      </c>
      <c r="B136" s="340" t="s">
        <v>59</v>
      </c>
      <c r="C136" s="341"/>
      <c r="D136" s="341"/>
      <c r="E136" s="342"/>
      <c r="F136" s="182" t="s">
        <v>361</v>
      </c>
      <c r="G136" s="182" t="s">
        <v>362</v>
      </c>
      <c r="H136" s="182" t="s">
        <v>363</v>
      </c>
      <c r="I136" s="174"/>
    </row>
    <row r="137" spans="1:9" ht="15">
      <c r="A137" s="190">
        <v>1</v>
      </c>
      <c r="B137" s="380">
        <v>2</v>
      </c>
      <c r="C137" s="399"/>
      <c r="D137" s="399"/>
      <c r="E137" s="381"/>
      <c r="F137" s="190">
        <v>3</v>
      </c>
      <c r="G137" s="190">
        <v>4</v>
      </c>
      <c r="H137" s="190">
        <v>5</v>
      </c>
      <c r="I137" s="174"/>
    </row>
    <row r="138" spans="1:9" ht="36.75" customHeight="1">
      <c r="A138" s="190">
        <v>1</v>
      </c>
      <c r="B138" s="350" t="s">
        <v>390</v>
      </c>
      <c r="C138" s="351"/>
      <c r="D138" s="351"/>
      <c r="E138" s="352"/>
      <c r="F138" s="206">
        <v>2</v>
      </c>
      <c r="G138" s="207">
        <f>H138/F138</f>
        <v>50000</v>
      </c>
      <c r="H138" s="192">
        <v>100000</v>
      </c>
      <c r="I138" s="174"/>
    </row>
    <row r="139" spans="1:9" ht="14.25" customHeight="1">
      <c r="A139" s="202"/>
      <c r="B139" s="400" t="s">
        <v>72</v>
      </c>
      <c r="C139" s="401"/>
      <c r="D139" s="401"/>
      <c r="E139" s="402"/>
      <c r="F139" s="208"/>
      <c r="G139" s="209"/>
      <c r="H139" s="180">
        <f>SUM(H138:H138)</f>
        <v>100000</v>
      </c>
      <c r="I139" s="174"/>
    </row>
    <row r="140" spans="1:9" ht="24.75" customHeight="1">
      <c r="A140" s="56"/>
      <c r="B140" s="244"/>
      <c r="C140" s="244"/>
      <c r="D140" s="244"/>
      <c r="E140" s="244"/>
      <c r="F140" s="249"/>
      <c r="G140" s="250"/>
      <c r="H140" s="247"/>
      <c r="I140" s="174"/>
    </row>
    <row r="141" spans="1:9" ht="21" customHeight="1">
      <c r="A141" s="171" t="s">
        <v>57</v>
      </c>
      <c r="B141" s="171"/>
      <c r="C141" s="172"/>
      <c r="D141" s="172">
        <v>244</v>
      </c>
      <c r="E141" s="172"/>
      <c r="F141" s="172"/>
      <c r="G141" s="172"/>
      <c r="H141" s="173"/>
      <c r="I141" s="174"/>
    </row>
    <row r="142" spans="1:9" ht="24" customHeight="1">
      <c r="A142" s="335" t="s">
        <v>58</v>
      </c>
      <c r="B142" s="335"/>
      <c r="C142" s="335"/>
      <c r="D142" s="335"/>
      <c r="E142" s="336" t="s">
        <v>406</v>
      </c>
      <c r="F142" s="337"/>
      <c r="G142" s="337"/>
      <c r="H142" s="337"/>
      <c r="I142" s="174"/>
    </row>
    <row r="143" spans="1:9" ht="18.75" customHeight="1">
      <c r="A143" s="199"/>
      <c r="B143" s="199"/>
      <c r="C143" s="199"/>
      <c r="D143" s="199"/>
      <c r="E143" s="337"/>
      <c r="F143" s="337"/>
      <c r="G143" s="337"/>
      <c r="H143" s="337"/>
      <c r="I143" s="174"/>
    </row>
    <row r="144" spans="1:9" ht="16.5" customHeight="1">
      <c r="A144" s="56"/>
      <c r="B144" s="244"/>
      <c r="C144" s="244"/>
      <c r="D144" s="244"/>
      <c r="E144" s="244"/>
      <c r="F144" s="249"/>
      <c r="G144" s="250"/>
      <c r="H144" s="247"/>
      <c r="I144" s="174"/>
    </row>
    <row r="145" spans="1:9" ht="39" customHeight="1">
      <c r="A145" s="181" t="s">
        <v>39</v>
      </c>
      <c r="B145" s="340" t="s">
        <v>59</v>
      </c>
      <c r="C145" s="341"/>
      <c r="D145" s="341"/>
      <c r="E145" s="342"/>
      <c r="F145" s="182" t="s">
        <v>361</v>
      </c>
      <c r="G145" s="182" t="s">
        <v>362</v>
      </c>
      <c r="H145" s="182" t="s">
        <v>363</v>
      </c>
      <c r="I145" s="258"/>
    </row>
    <row r="146" spans="1:9" ht="13.5" customHeight="1">
      <c r="A146" s="190">
        <v>1</v>
      </c>
      <c r="B146" s="380">
        <v>2</v>
      </c>
      <c r="C146" s="399"/>
      <c r="D146" s="399"/>
      <c r="E146" s="381"/>
      <c r="F146" s="190">
        <v>3</v>
      </c>
      <c r="G146" s="190">
        <v>4</v>
      </c>
      <c r="H146" s="190">
        <v>5</v>
      </c>
      <c r="I146" s="258"/>
    </row>
    <row r="147" spans="1:9" ht="39" customHeight="1">
      <c r="A147" s="190">
        <v>1</v>
      </c>
      <c r="B147" s="350" t="s">
        <v>390</v>
      </c>
      <c r="C147" s="351"/>
      <c r="D147" s="351"/>
      <c r="E147" s="352"/>
      <c r="F147" s="206">
        <v>8</v>
      </c>
      <c r="G147" s="207">
        <f>H147/F147</f>
        <v>68912.5</v>
      </c>
      <c r="H147" s="192">
        <v>551300</v>
      </c>
      <c r="I147" s="174"/>
    </row>
    <row r="148" spans="1:9" ht="25.5" customHeight="1">
      <c r="A148" s="202"/>
      <c r="B148" s="400" t="s">
        <v>72</v>
      </c>
      <c r="C148" s="401"/>
      <c r="D148" s="401"/>
      <c r="E148" s="402"/>
      <c r="F148" s="208"/>
      <c r="G148" s="209"/>
      <c r="H148" s="180">
        <f>SUM(H147:H147)</f>
        <v>551300</v>
      </c>
      <c r="I148" s="174"/>
    </row>
    <row r="149" spans="1:9" ht="25.5" customHeight="1">
      <c r="A149" s="56"/>
      <c r="B149" s="244"/>
      <c r="C149" s="244"/>
      <c r="D149" s="244"/>
      <c r="E149" s="244"/>
      <c r="F149" s="249"/>
      <c r="G149" s="250"/>
      <c r="H149" s="247"/>
      <c r="I149" s="174"/>
    </row>
    <row r="150" spans="1:9" ht="39" customHeight="1">
      <c r="A150" s="338" t="s">
        <v>364</v>
      </c>
      <c r="B150" s="398"/>
      <c r="C150" s="398"/>
      <c r="D150" s="398"/>
      <c r="E150" s="398"/>
      <c r="F150" s="398"/>
      <c r="G150" s="398"/>
      <c r="H150" s="398"/>
      <c r="I150" s="174"/>
    </row>
    <row r="151" spans="1:9" ht="3.75" customHeight="1">
      <c r="A151" s="398"/>
      <c r="B151" s="398"/>
      <c r="C151" s="398"/>
      <c r="D151" s="398"/>
      <c r="E151" s="398"/>
      <c r="F151" s="398"/>
      <c r="G151" s="398"/>
      <c r="H151" s="398"/>
      <c r="I151" s="174"/>
    </row>
    <row r="152" spans="1:9" ht="29.25" customHeight="1">
      <c r="A152" s="174"/>
      <c r="B152" s="174"/>
      <c r="C152" s="174"/>
      <c r="D152" s="174"/>
      <c r="E152" s="174"/>
      <c r="F152" s="174"/>
      <c r="G152" s="174"/>
      <c r="H152" s="331"/>
      <c r="I152" s="174"/>
    </row>
    <row r="153" spans="1:9" ht="34.5" customHeight="1">
      <c r="A153" s="181" t="s">
        <v>39</v>
      </c>
      <c r="B153" s="340" t="s">
        <v>59</v>
      </c>
      <c r="C153" s="341"/>
      <c r="D153" s="341"/>
      <c r="E153" s="342"/>
      <c r="F153" s="182" t="s">
        <v>361</v>
      </c>
      <c r="G153" s="182" t="s">
        <v>362</v>
      </c>
      <c r="H153" s="182" t="s">
        <v>363</v>
      </c>
      <c r="I153" s="174"/>
    </row>
    <row r="154" spans="1:9" ht="22.5" customHeight="1">
      <c r="A154" s="190">
        <v>1</v>
      </c>
      <c r="B154" s="380">
        <v>2</v>
      </c>
      <c r="C154" s="399"/>
      <c r="D154" s="399"/>
      <c r="E154" s="381"/>
      <c r="F154" s="190">
        <v>3</v>
      </c>
      <c r="G154" s="190">
        <v>4</v>
      </c>
      <c r="H154" s="190">
        <v>5</v>
      </c>
      <c r="I154" s="174"/>
    </row>
    <row r="155" spans="1:9" ht="47.25" customHeight="1">
      <c r="A155" s="190">
        <v>1</v>
      </c>
      <c r="B155" s="377" t="s">
        <v>391</v>
      </c>
      <c r="C155" s="383"/>
      <c r="D155" s="383"/>
      <c r="E155" s="384"/>
      <c r="F155" s="190">
        <v>1</v>
      </c>
      <c r="G155" s="190">
        <v>500</v>
      </c>
      <c r="H155" s="332">
        <v>500</v>
      </c>
      <c r="I155" s="174"/>
    </row>
    <row r="156" spans="1:9" ht="35.25" customHeight="1">
      <c r="A156" s="190">
        <v>2</v>
      </c>
      <c r="B156" s="377" t="s">
        <v>392</v>
      </c>
      <c r="C156" s="383"/>
      <c r="D156" s="383"/>
      <c r="E156" s="384"/>
      <c r="F156" s="333">
        <v>3837.21</v>
      </c>
      <c r="G156" s="333">
        <v>43</v>
      </c>
      <c r="H156" s="332">
        <v>165000</v>
      </c>
      <c r="I156" s="174"/>
    </row>
    <row r="157" spans="1:9" ht="27.75" customHeight="1">
      <c r="A157" s="190">
        <v>3</v>
      </c>
      <c r="B157" s="377" t="s">
        <v>378</v>
      </c>
      <c r="C157" s="383"/>
      <c r="D157" s="383"/>
      <c r="E157" s="384"/>
      <c r="F157" s="190"/>
      <c r="G157" s="190"/>
      <c r="H157" s="207">
        <v>85000</v>
      </c>
      <c r="I157" s="174"/>
    </row>
    <row r="158" spans="1:9" ht="36" customHeight="1">
      <c r="A158" s="190">
        <v>4</v>
      </c>
      <c r="B158" s="377" t="s">
        <v>393</v>
      </c>
      <c r="C158" s="383"/>
      <c r="D158" s="383"/>
      <c r="E158" s="384"/>
      <c r="F158" s="190"/>
      <c r="G158" s="190"/>
      <c r="H158" s="207">
        <v>135000</v>
      </c>
      <c r="I158" s="174"/>
    </row>
    <row r="159" spans="1:9" ht="33.75" customHeight="1">
      <c r="A159" s="190">
        <v>5</v>
      </c>
      <c r="B159" s="350" t="s">
        <v>365</v>
      </c>
      <c r="C159" s="351"/>
      <c r="D159" s="351"/>
      <c r="E159" s="352"/>
      <c r="F159" s="206"/>
      <c r="G159" s="207"/>
      <c r="H159" s="192">
        <v>142000</v>
      </c>
      <c r="I159" s="174"/>
    </row>
    <row r="160" spans="1:9" ht="25.5" customHeight="1">
      <c r="A160" s="190">
        <v>6</v>
      </c>
      <c r="B160" s="350" t="s">
        <v>377</v>
      </c>
      <c r="C160" s="403"/>
      <c r="D160" s="403"/>
      <c r="E160" s="404"/>
      <c r="F160" s="206"/>
      <c r="G160" s="207"/>
      <c r="H160" s="192">
        <v>70000</v>
      </c>
      <c r="I160" s="174"/>
    </row>
    <row r="161" spans="1:9" ht="24" customHeight="1">
      <c r="A161" s="202"/>
      <c r="B161" s="400" t="s">
        <v>72</v>
      </c>
      <c r="C161" s="401"/>
      <c r="D161" s="401"/>
      <c r="E161" s="402"/>
      <c r="F161" s="208"/>
      <c r="G161" s="209"/>
      <c r="H161" s="180">
        <f>H159+H160+H157+H155+H156+H158</f>
        <v>597500</v>
      </c>
      <c r="I161" s="174"/>
    </row>
    <row r="162" spans="1:9" ht="24" customHeight="1">
      <c r="A162" s="174"/>
      <c r="B162" s="174"/>
      <c r="C162" s="174"/>
      <c r="D162" s="174"/>
      <c r="E162" s="174"/>
      <c r="F162" s="174"/>
      <c r="G162" s="174"/>
      <c r="H162" s="174"/>
      <c r="I162" s="174"/>
    </row>
    <row r="163" spans="1:9" ht="36" customHeight="1">
      <c r="A163" s="171" t="s">
        <v>57</v>
      </c>
      <c r="B163" s="171"/>
      <c r="C163" s="172"/>
      <c r="D163" s="172">
        <v>244</v>
      </c>
      <c r="E163" s="172"/>
      <c r="F163" s="172"/>
      <c r="G163" s="172"/>
      <c r="H163" s="173"/>
      <c r="I163" s="174"/>
    </row>
    <row r="164" spans="1:9" ht="30.75" customHeight="1">
      <c r="A164" s="335" t="s">
        <v>58</v>
      </c>
      <c r="B164" s="335"/>
      <c r="C164" s="335"/>
      <c r="D164" s="335"/>
      <c r="E164" s="405" t="s">
        <v>375</v>
      </c>
      <c r="F164" s="406"/>
      <c r="G164" s="406"/>
      <c r="H164" s="406"/>
      <c r="I164" s="174"/>
    </row>
    <row r="165" spans="1:9" ht="19.5" customHeight="1">
      <c r="A165" s="199"/>
      <c r="B165" s="199"/>
      <c r="C165" s="199"/>
      <c r="D165" s="199"/>
      <c r="E165" s="406"/>
      <c r="F165" s="406"/>
      <c r="G165" s="406"/>
      <c r="H165" s="406"/>
      <c r="I165" s="174"/>
    </row>
    <row r="166" spans="1:9" ht="18.75" customHeight="1">
      <c r="A166" s="174"/>
      <c r="B166" s="174"/>
      <c r="C166" s="174"/>
      <c r="D166" s="174"/>
      <c r="E166" s="406"/>
      <c r="F166" s="406"/>
      <c r="G166" s="406"/>
      <c r="H166" s="406"/>
      <c r="I166" s="174"/>
    </row>
    <row r="167" spans="1:9" ht="34.5" customHeight="1">
      <c r="A167" s="181"/>
      <c r="B167" s="340" t="s">
        <v>59</v>
      </c>
      <c r="C167" s="341"/>
      <c r="D167" s="341"/>
      <c r="E167" s="342"/>
      <c r="F167" s="182" t="s">
        <v>361</v>
      </c>
      <c r="G167" s="182" t="s">
        <v>362</v>
      </c>
      <c r="H167" s="182" t="s">
        <v>363</v>
      </c>
      <c r="I167" s="174"/>
    </row>
    <row r="168" spans="1:9" ht="15">
      <c r="A168" s="190">
        <v>1</v>
      </c>
      <c r="B168" s="380">
        <v>2</v>
      </c>
      <c r="C168" s="399"/>
      <c r="D168" s="399"/>
      <c r="E168" s="381"/>
      <c r="F168" s="190">
        <v>3</v>
      </c>
      <c r="G168" s="190">
        <v>4</v>
      </c>
      <c r="H168" s="190">
        <v>5</v>
      </c>
      <c r="I168" s="174"/>
    </row>
    <row r="169" spans="1:9" ht="46.5" customHeight="1">
      <c r="A169" s="190">
        <v>1</v>
      </c>
      <c r="B169" s="377" t="s">
        <v>391</v>
      </c>
      <c r="C169" s="383"/>
      <c r="D169" s="383"/>
      <c r="E169" s="384"/>
      <c r="F169" s="190"/>
      <c r="G169" s="190"/>
      <c r="H169" s="207">
        <v>0</v>
      </c>
      <c r="I169" s="174"/>
    </row>
    <row r="170" spans="1:9" ht="30.75" customHeight="1">
      <c r="A170" s="190">
        <v>2</v>
      </c>
      <c r="B170" s="377" t="s">
        <v>392</v>
      </c>
      <c r="C170" s="383"/>
      <c r="D170" s="383"/>
      <c r="E170" s="384"/>
      <c r="F170" s="333">
        <v>116.28</v>
      </c>
      <c r="G170" s="333">
        <v>43</v>
      </c>
      <c r="H170" s="207">
        <v>5000</v>
      </c>
      <c r="I170" s="174"/>
    </row>
    <row r="171" spans="1:9" ht="36.75" customHeight="1">
      <c r="A171" s="190">
        <v>3</v>
      </c>
      <c r="B171" s="377" t="s">
        <v>378</v>
      </c>
      <c r="C171" s="383"/>
      <c r="D171" s="383"/>
      <c r="E171" s="384"/>
      <c r="F171" s="333"/>
      <c r="G171" s="190"/>
      <c r="H171" s="207">
        <v>50000</v>
      </c>
      <c r="I171" s="174"/>
    </row>
    <row r="172" spans="1:9" ht="30.75" customHeight="1">
      <c r="A172" s="190">
        <v>4</v>
      </c>
      <c r="B172" s="377" t="s">
        <v>393</v>
      </c>
      <c r="C172" s="383"/>
      <c r="D172" s="383"/>
      <c r="E172" s="384"/>
      <c r="F172" s="190"/>
      <c r="G172" s="190"/>
      <c r="H172" s="207">
        <v>25000</v>
      </c>
      <c r="I172" s="174"/>
    </row>
    <row r="173" spans="1:9" ht="38.25" customHeight="1">
      <c r="A173" s="190">
        <v>5</v>
      </c>
      <c r="B173" s="350" t="s">
        <v>365</v>
      </c>
      <c r="C173" s="351"/>
      <c r="D173" s="351"/>
      <c r="E173" s="352"/>
      <c r="F173" s="206"/>
      <c r="G173" s="207"/>
      <c r="H173" s="192">
        <v>30000</v>
      </c>
      <c r="I173" s="174"/>
    </row>
    <row r="174" spans="1:9" ht="28.5" customHeight="1">
      <c r="A174" s="190">
        <v>6</v>
      </c>
      <c r="B174" s="350" t="s">
        <v>377</v>
      </c>
      <c r="C174" s="403"/>
      <c r="D174" s="403"/>
      <c r="E174" s="404"/>
      <c r="F174" s="206"/>
      <c r="G174" s="207"/>
      <c r="H174" s="192">
        <v>12000</v>
      </c>
      <c r="I174" s="174"/>
    </row>
    <row r="175" spans="1:9" ht="14.25">
      <c r="A175" s="202"/>
      <c r="B175" s="400" t="s">
        <v>72</v>
      </c>
      <c r="C175" s="401"/>
      <c r="D175" s="401"/>
      <c r="E175" s="402"/>
      <c r="F175" s="208"/>
      <c r="G175" s="209"/>
      <c r="H175" s="180">
        <f>H173+H174+H171+H169+H170+H172</f>
        <v>122000</v>
      </c>
      <c r="I175" s="174"/>
    </row>
    <row r="176" spans="1:9" ht="12.75">
      <c r="A176" s="174"/>
      <c r="B176" s="174"/>
      <c r="C176" s="174"/>
      <c r="D176" s="174"/>
      <c r="E176" s="174"/>
      <c r="F176" s="174"/>
      <c r="G176" s="174"/>
      <c r="H176" s="174"/>
      <c r="I176" s="174"/>
    </row>
    <row r="177" spans="1:9" ht="12.75">
      <c r="A177" s="174"/>
      <c r="B177" s="174"/>
      <c r="C177" s="174"/>
      <c r="D177" s="174"/>
      <c r="E177" s="174"/>
      <c r="F177" s="174"/>
      <c r="G177" s="174"/>
      <c r="H177" s="174"/>
      <c r="I177" s="174"/>
    </row>
    <row r="178" spans="1:9" ht="35.25" customHeight="1">
      <c r="A178" s="175"/>
      <c r="B178" s="175"/>
      <c r="C178" s="175"/>
      <c r="D178" s="172"/>
      <c r="E178" s="172"/>
      <c r="F178" s="172"/>
      <c r="G178" s="172"/>
      <c r="H178" s="173"/>
      <c r="I178" s="174"/>
    </row>
    <row r="179" spans="1:9" ht="12.75">
      <c r="A179" s="201"/>
      <c r="B179" s="201"/>
      <c r="C179" s="201"/>
      <c r="D179" s="174"/>
      <c r="E179" s="174"/>
      <c r="F179" s="174"/>
      <c r="G179" s="174"/>
      <c r="H179" s="174"/>
      <c r="I179" s="174"/>
    </row>
    <row r="180" spans="1:9" ht="12.75">
      <c r="A180" s="174"/>
      <c r="B180" s="174"/>
      <c r="C180" s="174"/>
      <c r="D180" s="174"/>
      <c r="E180" s="174"/>
      <c r="F180" s="174"/>
      <c r="G180" s="174"/>
      <c r="H180" s="174"/>
      <c r="I180" s="174"/>
    </row>
  </sheetData>
  <sheetProtection/>
  <mergeCells count="150">
    <mergeCell ref="B170:E170"/>
    <mergeCell ref="B171:E171"/>
    <mergeCell ref="B172:E172"/>
    <mergeCell ref="B173:E173"/>
    <mergeCell ref="B174:E174"/>
    <mergeCell ref="B175:E175"/>
    <mergeCell ref="B161:E161"/>
    <mergeCell ref="A164:D164"/>
    <mergeCell ref="E164:H166"/>
    <mergeCell ref="B167:E167"/>
    <mergeCell ref="B168:E168"/>
    <mergeCell ref="B169:E169"/>
    <mergeCell ref="B155:E155"/>
    <mergeCell ref="B156:E156"/>
    <mergeCell ref="B157:E157"/>
    <mergeCell ref="B158:E158"/>
    <mergeCell ref="B159:E159"/>
    <mergeCell ref="B160:E160"/>
    <mergeCell ref="B146:E146"/>
    <mergeCell ref="B147:E147"/>
    <mergeCell ref="B148:E148"/>
    <mergeCell ref="A150:H151"/>
    <mergeCell ref="B153:E153"/>
    <mergeCell ref="B154:E154"/>
    <mergeCell ref="B137:E137"/>
    <mergeCell ref="B138:E138"/>
    <mergeCell ref="B139:E139"/>
    <mergeCell ref="A142:D142"/>
    <mergeCell ref="E142:H143"/>
    <mergeCell ref="B145:E145"/>
    <mergeCell ref="B128:E128"/>
    <mergeCell ref="B129:E129"/>
    <mergeCell ref="B130:E130"/>
    <mergeCell ref="A133:D133"/>
    <mergeCell ref="E133:H134"/>
    <mergeCell ref="B136:E136"/>
    <mergeCell ref="B122:E122"/>
    <mergeCell ref="F122:G122"/>
    <mergeCell ref="B123:E123"/>
    <mergeCell ref="F123:G123"/>
    <mergeCell ref="A124:H125"/>
    <mergeCell ref="B127:E127"/>
    <mergeCell ref="B119:E119"/>
    <mergeCell ref="F119:G119"/>
    <mergeCell ref="B120:E120"/>
    <mergeCell ref="F120:G120"/>
    <mergeCell ref="B121:E121"/>
    <mergeCell ref="F121:G121"/>
    <mergeCell ref="B116:E116"/>
    <mergeCell ref="F116:G116"/>
    <mergeCell ref="B117:E117"/>
    <mergeCell ref="F117:G117"/>
    <mergeCell ref="B118:E118"/>
    <mergeCell ref="F118:G118"/>
    <mergeCell ref="B109:E109"/>
    <mergeCell ref="F109:G109"/>
    <mergeCell ref="A111:D111"/>
    <mergeCell ref="E111:H112"/>
    <mergeCell ref="B115:E115"/>
    <mergeCell ref="F115:G115"/>
    <mergeCell ref="B106:E106"/>
    <mergeCell ref="F106:G106"/>
    <mergeCell ref="B107:E107"/>
    <mergeCell ref="F107:G107"/>
    <mergeCell ref="B108:E108"/>
    <mergeCell ref="F108:G108"/>
    <mergeCell ref="B99:E99"/>
    <mergeCell ref="F99:G99"/>
    <mergeCell ref="B100:E100"/>
    <mergeCell ref="F100:G100"/>
    <mergeCell ref="A103:D103"/>
    <mergeCell ref="E103:I104"/>
    <mergeCell ref="B96:E96"/>
    <mergeCell ref="F96:G96"/>
    <mergeCell ref="B97:E97"/>
    <mergeCell ref="F97:G97"/>
    <mergeCell ref="B98:E98"/>
    <mergeCell ref="F98:G98"/>
    <mergeCell ref="B93:E93"/>
    <mergeCell ref="F93:G93"/>
    <mergeCell ref="B94:E94"/>
    <mergeCell ref="F94:G94"/>
    <mergeCell ref="B95:E95"/>
    <mergeCell ref="F95:G95"/>
    <mergeCell ref="B87:E87"/>
    <mergeCell ref="A89:H89"/>
    <mergeCell ref="B91:E91"/>
    <mergeCell ref="F91:G91"/>
    <mergeCell ref="B92:E92"/>
    <mergeCell ref="F92:G92"/>
    <mergeCell ref="B77:E77"/>
    <mergeCell ref="A81:D81"/>
    <mergeCell ref="E81:I82"/>
    <mergeCell ref="B84:E84"/>
    <mergeCell ref="B85:E85"/>
    <mergeCell ref="B86:E86"/>
    <mergeCell ref="B68:E68"/>
    <mergeCell ref="A71:D71"/>
    <mergeCell ref="E71:I72"/>
    <mergeCell ref="B74:E74"/>
    <mergeCell ref="B75:E75"/>
    <mergeCell ref="B76:E76"/>
    <mergeCell ref="B62:E62"/>
    <mergeCell ref="B63:E63"/>
    <mergeCell ref="B64:E64"/>
    <mergeCell ref="B65:E65"/>
    <mergeCell ref="B66:E66"/>
    <mergeCell ref="B67:E67"/>
    <mergeCell ref="B51:E51"/>
    <mergeCell ref="B52:E52"/>
    <mergeCell ref="B53:E53"/>
    <mergeCell ref="A56:D56"/>
    <mergeCell ref="E56:I57"/>
    <mergeCell ref="A60:I60"/>
    <mergeCell ref="B43:E43"/>
    <mergeCell ref="B44:E44"/>
    <mergeCell ref="B45:E45"/>
    <mergeCell ref="A48:D48"/>
    <mergeCell ref="E48:I49"/>
    <mergeCell ref="A49:D49"/>
    <mergeCell ref="B34:E34"/>
    <mergeCell ref="A37:I37"/>
    <mergeCell ref="B39:E39"/>
    <mergeCell ref="B40:E40"/>
    <mergeCell ref="B41:E41"/>
    <mergeCell ref="B42:E42"/>
    <mergeCell ref="B28:E28"/>
    <mergeCell ref="B29:E29"/>
    <mergeCell ref="B30:E30"/>
    <mergeCell ref="B31:E31"/>
    <mergeCell ref="B32:E32"/>
    <mergeCell ref="B33:E33"/>
    <mergeCell ref="B19:E19"/>
    <mergeCell ref="B20:E20"/>
    <mergeCell ref="B21:E21"/>
    <mergeCell ref="A23:I23"/>
    <mergeCell ref="A26:D26"/>
    <mergeCell ref="E26:I27"/>
    <mergeCell ref="B11:E11"/>
    <mergeCell ref="B12:E12"/>
    <mergeCell ref="B13:E13"/>
    <mergeCell ref="B14:E14"/>
    <mergeCell ref="A16:I16"/>
    <mergeCell ref="B18:E18"/>
    <mergeCell ref="A1:I1"/>
    <mergeCell ref="A4:D4"/>
    <mergeCell ref="E4:I5"/>
    <mergeCell ref="A7:I7"/>
    <mergeCell ref="B9:E9"/>
    <mergeCell ref="B10:E10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12.375" style="0" customWidth="1"/>
    <col min="8" max="8" width="15.125" style="0" customWidth="1"/>
  </cols>
  <sheetData>
    <row r="4" spans="1:9" ht="36" customHeight="1">
      <c r="A4" s="408" t="s">
        <v>333</v>
      </c>
      <c r="B4" s="408"/>
      <c r="C4" s="408"/>
      <c r="D4" s="408"/>
      <c r="E4" s="408"/>
      <c r="F4" s="408"/>
      <c r="G4" s="408"/>
      <c r="H4" s="408"/>
      <c r="I4" s="408"/>
    </row>
    <row r="5" spans="1:9" ht="14.25">
      <c r="A5" s="193"/>
      <c r="B5" s="193"/>
      <c r="C5" s="193"/>
      <c r="D5" s="193"/>
      <c r="E5" s="193"/>
      <c r="F5" s="193"/>
      <c r="G5" s="193"/>
      <c r="H5" s="193"/>
      <c r="I5" s="193"/>
    </row>
    <row r="6" spans="1:10" ht="15.75">
      <c r="A6" s="17" t="s">
        <v>57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.75">
      <c r="A7" s="17" t="s">
        <v>58</v>
      </c>
      <c r="B7" s="17"/>
      <c r="C7" s="17"/>
      <c r="D7" s="17"/>
      <c r="E7" s="336" t="s">
        <v>34</v>
      </c>
      <c r="F7" s="337"/>
      <c r="G7" s="337"/>
      <c r="H7" s="337"/>
      <c r="I7" s="337"/>
    </row>
    <row r="8" spans="1:9" ht="15.75">
      <c r="A8" s="20"/>
      <c r="B8" s="20"/>
      <c r="C8" s="20"/>
      <c r="D8" s="20"/>
      <c r="E8" s="337"/>
      <c r="F8" s="337"/>
      <c r="G8" s="337"/>
      <c r="H8" s="337"/>
      <c r="I8" s="337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195" t="s">
        <v>39</v>
      </c>
      <c r="B10" s="409" t="s">
        <v>31</v>
      </c>
      <c r="C10" s="410"/>
      <c r="D10" s="410"/>
      <c r="E10" s="411"/>
      <c r="F10" s="196" t="s">
        <v>334</v>
      </c>
      <c r="G10" s="196" t="s">
        <v>73</v>
      </c>
      <c r="H10" s="196" t="s">
        <v>335</v>
      </c>
    </row>
    <row r="11" spans="1:8" ht="16.5" customHeight="1">
      <c r="A11" s="197">
        <v>1</v>
      </c>
      <c r="B11" s="412">
        <v>2</v>
      </c>
      <c r="C11" s="412"/>
      <c r="D11" s="412"/>
      <c r="E11" s="412"/>
      <c r="F11" s="197">
        <v>3</v>
      </c>
      <c r="G11" s="197">
        <v>4</v>
      </c>
      <c r="H11" s="197">
        <v>5</v>
      </c>
    </row>
    <row r="12" spans="1:8" ht="21" customHeight="1">
      <c r="A12" s="91"/>
      <c r="B12" s="413"/>
      <c r="C12" s="414"/>
      <c r="D12" s="414"/>
      <c r="E12" s="415"/>
      <c r="F12" s="91"/>
      <c r="G12" s="91"/>
      <c r="H12" s="91"/>
    </row>
    <row r="13" spans="1:8" ht="15">
      <c r="A13" s="91"/>
      <c r="B13" s="416" t="s">
        <v>72</v>
      </c>
      <c r="C13" s="416"/>
      <c r="D13" s="416"/>
      <c r="E13" s="416"/>
      <c r="F13" s="91"/>
      <c r="G13" s="91"/>
      <c r="H13" s="194"/>
    </row>
    <row r="14" spans="2:5" ht="12.75">
      <c r="B14" s="407"/>
      <c r="C14" s="407"/>
      <c r="D14" s="407"/>
      <c r="E14" s="407"/>
    </row>
  </sheetData>
  <sheetProtection/>
  <mergeCells count="7">
    <mergeCell ref="B14:E14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12.375" style="0" customWidth="1"/>
    <col min="8" max="8" width="15.125" style="0" customWidth="1"/>
  </cols>
  <sheetData>
    <row r="4" spans="1:9" ht="36" customHeight="1">
      <c r="A4" s="408" t="s">
        <v>333</v>
      </c>
      <c r="B4" s="408"/>
      <c r="C4" s="408"/>
      <c r="D4" s="408"/>
      <c r="E4" s="408"/>
      <c r="F4" s="408"/>
      <c r="G4" s="408"/>
      <c r="H4" s="408"/>
      <c r="I4" s="408"/>
    </row>
    <row r="5" spans="1:9" ht="14.25">
      <c r="A5" s="193"/>
      <c r="B5" s="193"/>
      <c r="C5" s="193"/>
      <c r="D5" s="193"/>
      <c r="E5" s="193"/>
      <c r="F5" s="193"/>
      <c r="G5" s="193"/>
      <c r="H5" s="193"/>
      <c r="I5" s="193"/>
    </row>
    <row r="6" spans="1:10" ht="15.75">
      <c r="A6" s="17" t="s">
        <v>57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.75">
      <c r="A7" s="17" t="s">
        <v>58</v>
      </c>
      <c r="B7" s="17"/>
      <c r="C7" s="17"/>
      <c r="D7" s="17"/>
      <c r="E7" s="336" t="s">
        <v>34</v>
      </c>
      <c r="F7" s="337"/>
      <c r="G7" s="337"/>
      <c r="H7" s="337"/>
      <c r="I7" s="337"/>
    </row>
    <row r="8" spans="1:9" ht="15.75">
      <c r="A8" s="20"/>
      <c r="B8" s="20"/>
      <c r="C8" s="20"/>
      <c r="D8" s="20"/>
      <c r="E8" s="337"/>
      <c r="F8" s="337"/>
      <c r="G8" s="337"/>
      <c r="H8" s="337"/>
      <c r="I8" s="337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195" t="s">
        <v>39</v>
      </c>
      <c r="B10" s="409" t="s">
        <v>31</v>
      </c>
      <c r="C10" s="410"/>
      <c r="D10" s="410"/>
      <c r="E10" s="411"/>
      <c r="F10" s="196" t="s">
        <v>334</v>
      </c>
      <c r="G10" s="196" t="s">
        <v>73</v>
      </c>
      <c r="H10" s="196" t="s">
        <v>335</v>
      </c>
    </row>
    <row r="11" spans="1:8" ht="16.5" customHeight="1">
      <c r="A11" s="197">
        <v>1</v>
      </c>
      <c r="B11" s="412">
        <v>2</v>
      </c>
      <c r="C11" s="412"/>
      <c r="D11" s="412"/>
      <c r="E11" s="412"/>
      <c r="F11" s="197">
        <v>3</v>
      </c>
      <c r="G11" s="197">
        <v>4</v>
      </c>
      <c r="H11" s="197">
        <v>5</v>
      </c>
    </row>
    <row r="12" spans="1:8" ht="21" customHeight="1">
      <c r="A12" s="91"/>
      <c r="B12" s="413"/>
      <c r="C12" s="414"/>
      <c r="D12" s="414"/>
      <c r="E12" s="415"/>
      <c r="F12" s="91"/>
      <c r="G12" s="91"/>
      <c r="H12" s="91"/>
    </row>
    <row r="13" spans="1:8" ht="15">
      <c r="A13" s="91"/>
      <c r="B13" s="416" t="s">
        <v>72</v>
      </c>
      <c r="C13" s="416"/>
      <c r="D13" s="416"/>
      <c r="E13" s="416"/>
      <c r="F13" s="91"/>
      <c r="G13" s="91"/>
      <c r="H13" s="194"/>
    </row>
    <row r="14" spans="2:5" ht="12.75">
      <c r="B14" s="407"/>
      <c r="C14" s="407"/>
      <c r="D14" s="407"/>
      <c r="E14" s="407"/>
    </row>
  </sheetData>
  <sheetProtection/>
  <mergeCells count="7">
    <mergeCell ref="B14:E14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.75">
      <c r="A4" s="417" t="s">
        <v>325</v>
      </c>
      <c r="B4" s="417"/>
      <c r="C4" s="417"/>
      <c r="D4" s="417"/>
      <c r="E4" s="417"/>
      <c r="F4" s="417"/>
      <c r="G4" s="417"/>
      <c r="H4" s="417"/>
      <c r="I4" s="417"/>
    </row>
    <row r="5" spans="1:9" ht="15.75">
      <c r="A5" s="167"/>
      <c r="B5" s="167"/>
      <c r="C5" s="167"/>
      <c r="D5" s="167"/>
      <c r="E5" s="167"/>
      <c r="F5" s="167"/>
      <c r="G5" s="167"/>
      <c r="H5" s="167"/>
      <c r="I5" s="167"/>
    </row>
    <row r="6" spans="1:9" ht="15.75">
      <c r="A6" s="171" t="s">
        <v>57</v>
      </c>
      <c r="B6" s="171">
        <v>851</v>
      </c>
      <c r="C6" s="172"/>
      <c r="D6" s="172"/>
      <c r="E6" s="172"/>
      <c r="F6" s="172"/>
      <c r="G6" s="172"/>
      <c r="H6" s="173"/>
      <c r="I6" s="174"/>
    </row>
    <row r="7" spans="1:10" ht="15.75">
      <c r="A7" s="171" t="s">
        <v>58</v>
      </c>
      <c r="B7" s="171"/>
      <c r="C7" s="171"/>
      <c r="D7" s="171"/>
      <c r="E7" s="336" t="s">
        <v>34</v>
      </c>
      <c r="F7" s="337"/>
      <c r="G7" s="337"/>
      <c r="H7" s="337"/>
      <c r="I7" s="337"/>
      <c r="J7" s="19"/>
    </row>
    <row r="8" spans="1:9" ht="15.75">
      <c r="A8" s="175"/>
      <c r="B8" s="175"/>
      <c r="C8" s="175"/>
      <c r="D8" s="175"/>
      <c r="E8" s="337"/>
      <c r="F8" s="337"/>
      <c r="G8" s="337"/>
      <c r="H8" s="337"/>
      <c r="I8" s="337"/>
    </row>
    <row r="9" spans="1:9" ht="11.25" customHeight="1">
      <c r="A9" s="172"/>
      <c r="B9" s="172"/>
      <c r="C9" s="172"/>
      <c r="D9" s="172"/>
      <c r="E9" s="172"/>
      <c r="F9" s="172"/>
      <c r="G9" s="172"/>
      <c r="H9" s="173"/>
      <c r="I9" s="174"/>
    </row>
    <row r="10" spans="1:9" ht="48" customHeight="1">
      <c r="A10" s="181" t="s">
        <v>39</v>
      </c>
      <c r="B10" s="340" t="s">
        <v>59</v>
      </c>
      <c r="C10" s="341"/>
      <c r="D10" s="341"/>
      <c r="E10" s="342"/>
      <c r="F10" s="182" t="s">
        <v>327</v>
      </c>
      <c r="G10" s="182" t="s">
        <v>74</v>
      </c>
      <c r="H10" s="182" t="s">
        <v>326</v>
      </c>
      <c r="I10" s="174"/>
    </row>
    <row r="11" spans="1:9" ht="16.5" customHeight="1">
      <c r="A11" s="178">
        <v>1</v>
      </c>
      <c r="B11" s="343">
        <v>2</v>
      </c>
      <c r="C11" s="343"/>
      <c r="D11" s="343"/>
      <c r="E11" s="343"/>
      <c r="F11" s="178">
        <v>3</v>
      </c>
      <c r="G11" s="178">
        <v>4</v>
      </c>
      <c r="H11" s="178">
        <v>5</v>
      </c>
      <c r="I11" s="174"/>
    </row>
    <row r="12" spans="1:9" ht="21" customHeight="1">
      <c r="A12" s="190">
        <v>1</v>
      </c>
      <c r="B12" s="350" t="s">
        <v>369</v>
      </c>
      <c r="C12" s="351"/>
      <c r="D12" s="351"/>
      <c r="E12" s="352"/>
      <c r="F12" s="192">
        <f>H12/2.2%</f>
        <v>4999999.999999999</v>
      </c>
      <c r="G12" s="181">
        <v>2.2</v>
      </c>
      <c r="H12" s="192">
        <v>110000</v>
      </c>
      <c r="I12" s="174"/>
    </row>
    <row r="13" spans="1:9" ht="21" customHeight="1">
      <c r="A13" s="190">
        <v>2</v>
      </c>
      <c r="B13" s="350" t="s">
        <v>370</v>
      </c>
      <c r="C13" s="403"/>
      <c r="D13" s="403"/>
      <c r="E13" s="404"/>
      <c r="F13" s="192"/>
      <c r="G13" s="181"/>
      <c r="H13" s="192"/>
      <c r="I13" s="174"/>
    </row>
    <row r="14" spans="1:9" ht="15">
      <c r="A14" s="106"/>
      <c r="B14" s="344" t="s">
        <v>72</v>
      </c>
      <c r="C14" s="344"/>
      <c r="D14" s="344"/>
      <c r="E14" s="344"/>
      <c r="F14" s="106"/>
      <c r="G14" s="106"/>
      <c r="H14" s="180">
        <f>H12+H13</f>
        <v>110000</v>
      </c>
      <c r="I14" s="174"/>
    </row>
    <row r="15" spans="1:9" ht="12.75">
      <c r="A15" s="174"/>
      <c r="B15" s="349"/>
      <c r="C15" s="349"/>
      <c r="D15" s="349"/>
      <c r="E15" s="349"/>
      <c r="F15" s="174"/>
      <c r="G15" s="174"/>
      <c r="H15" s="174"/>
      <c r="I15" s="174"/>
    </row>
    <row r="16" spans="1:9" ht="12.75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ht="15.75">
      <c r="A17" s="418"/>
      <c r="B17" s="418"/>
      <c r="C17" s="418"/>
      <c r="D17" s="418"/>
      <c r="E17" s="418"/>
      <c r="F17" s="418"/>
      <c r="G17" s="418"/>
      <c r="H17" s="418"/>
      <c r="I17" s="418"/>
    </row>
    <row r="18" spans="1:9" ht="15.75">
      <c r="A18" s="171" t="s">
        <v>57</v>
      </c>
      <c r="B18" s="171">
        <v>852</v>
      </c>
      <c r="C18" s="172"/>
      <c r="D18" s="172"/>
      <c r="E18" s="172"/>
      <c r="F18" s="172"/>
      <c r="G18" s="172"/>
      <c r="H18" s="173"/>
      <c r="I18" s="174"/>
    </row>
    <row r="19" spans="1:9" ht="15.75">
      <c r="A19" s="171" t="s">
        <v>58</v>
      </c>
      <c r="B19" s="171"/>
      <c r="C19" s="171"/>
      <c r="D19" s="171"/>
      <c r="E19" s="336" t="s">
        <v>34</v>
      </c>
      <c r="F19" s="337"/>
      <c r="G19" s="337"/>
      <c r="H19" s="337"/>
      <c r="I19" s="337"/>
    </row>
    <row r="20" spans="1:9" ht="15.75">
      <c r="A20" s="175"/>
      <c r="B20" s="175"/>
      <c r="C20" s="175"/>
      <c r="D20" s="175"/>
      <c r="E20" s="337"/>
      <c r="F20" s="337"/>
      <c r="G20" s="337"/>
      <c r="H20" s="337"/>
      <c r="I20" s="337"/>
    </row>
    <row r="21" spans="1:9" ht="15.75">
      <c r="A21" s="172"/>
      <c r="B21" s="172"/>
      <c r="C21" s="172"/>
      <c r="D21" s="172"/>
      <c r="E21" s="172"/>
      <c r="F21" s="172"/>
      <c r="G21" s="172"/>
      <c r="H21" s="173"/>
      <c r="I21" s="174"/>
    </row>
    <row r="22" spans="1:9" ht="59.25" customHeight="1">
      <c r="A22" s="181" t="s">
        <v>39</v>
      </c>
      <c r="B22" s="340" t="s">
        <v>31</v>
      </c>
      <c r="C22" s="341"/>
      <c r="D22" s="341"/>
      <c r="E22" s="342"/>
      <c r="F22" s="182" t="s">
        <v>327</v>
      </c>
      <c r="G22" s="182" t="s">
        <v>74</v>
      </c>
      <c r="H22" s="183" t="s">
        <v>328</v>
      </c>
      <c r="I22" s="174"/>
    </row>
    <row r="23" spans="1:9" ht="12.75">
      <c r="A23" s="184">
        <v>1</v>
      </c>
      <c r="B23" s="419">
        <v>2</v>
      </c>
      <c r="C23" s="419"/>
      <c r="D23" s="419"/>
      <c r="E23" s="419"/>
      <c r="F23" s="184">
        <v>3</v>
      </c>
      <c r="G23" s="184">
        <v>4</v>
      </c>
      <c r="H23" s="184">
        <v>5</v>
      </c>
      <c r="I23" s="174"/>
    </row>
    <row r="24" spans="1:9" ht="57" customHeight="1">
      <c r="A24" s="230">
        <v>1</v>
      </c>
      <c r="B24" s="345" t="s">
        <v>196</v>
      </c>
      <c r="C24" s="360"/>
      <c r="D24" s="360"/>
      <c r="E24" s="361"/>
      <c r="F24" s="185"/>
      <c r="G24" s="186"/>
      <c r="H24" s="187">
        <v>8500</v>
      </c>
      <c r="I24" s="174"/>
    </row>
    <row r="25" spans="1:9" ht="15.75">
      <c r="A25" s="185"/>
      <c r="B25" s="421" t="s">
        <v>72</v>
      </c>
      <c r="C25" s="421"/>
      <c r="D25" s="421"/>
      <c r="E25" s="421"/>
      <c r="F25" s="185"/>
      <c r="G25" s="185"/>
      <c r="H25" s="188">
        <f>H24</f>
        <v>8500</v>
      </c>
      <c r="I25" s="174"/>
    </row>
    <row r="26" spans="1:9" ht="12.75">
      <c r="A26" s="174"/>
      <c r="B26" s="174"/>
      <c r="C26" s="174"/>
      <c r="D26" s="174"/>
      <c r="E26" s="174"/>
      <c r="F26" s="174"/>
      <c r="G26" s="174"/>
      <c r="H26" s="174"/>
      <c r="I26" s="174"/>
    </row>
    <row r="27" spans="1:9" ht="15.75">
      <c r="A27" s="418"/>
      <c r="B27" s="418"/>
      <c r="C27" s="418"/>
      <c r="D27" s="418"/>
      <c r="E27" s="418"/>
      <c r="F27" s="418"/>
      <c r="G27" s="418"/>
      <c r="H27" s="418"/>
      <c r="I27" s="418"/>
    </row>
    <row r="28" spans="1:9" ht="15.75">
      <c r="A28" s="171" t="s">
        <v>57</v>
      </c>
      <c r="B28" s="171">
        <v>853</v>
      </c>
      <c r="C28" s="172"/>
      <c r="D28" s="172"/>
      <c r="E28" s="172"/>
      <c r="F28" s="172"/>
      <c r="G28" s="172"/>
      <c r="H28" s="173"/>
      <c r="I28" s="174"/>
    </row>
    <row r="29" spans="1:9" ht="15.75">
      <c r="A29" s="171" t="s">
        <v>58</v>
      </c>
      <c r="B29" s="171"/>
      <c r="C29" s="171"/>
      <c r="D29" s="171"/>
      <c r="E29" s="336" t="s">
        <v>34</v>
      </c>
      <c r="F29" s="337"/>
      <c r="G29" s="337"/>
      <c r="H29" s="337"/>
      <c r="I29" s="337"/>
    </row>
    <row r="30" spans="1:9" ht="15.75">
      <c r="A30" s="175"/>
      <c r="B30" s="175"/>
      <c r="C30" s="175"/>
      <c r="D30" s="175"/>
      <c r="E30" s="337"/>
      <c r="F30" s="337"/>
      <c r="G30" s="337"/>
      <c r="H30" s="337"/>
      <c r="I30" s="337"/>
    </row>
    <row r="31" spans="1:9" ht="33" customHeight="1">
      <c r="A31" s="172"/>
      <c r="B31" s="172"/>
      <c r="C31" s="172"/>
      <c r="D31" s="172"/>
      <c r="E31" s="172"/>
      <c r="F31" s="172"/>
      <c r="G31" s="172"/>
      <c r="H31" s="173"/>
      <c r="I31" s="174"/>
    </row>
    <row r="32" spans="1:9" ht="44.25" customHeight="1">
      <c r="A32" s="181" t="s">
        <v>39</v>
      </c>
      <c r="B32" s="340" t="s">
        <v>31</v>
      </c>
      <c r="C32" s="341"/>
      <c r="D32" s="341"/>
      <c r="E32" s="342"/>
      <c r="F32" s="182" t="s">
        <v>327</v>
      </c>
      <c r="G32" s="182" t="s">
        <v>74</v>
      </c>
      <c r="H32" s="182" t="s">
        <v>328</v>
      </c>
      <c r="I32" s="174"/>
    </row>
    <row r="33" spans="1:9" ht="15">
      <c r="A33" s="178">
        <v>1</v>
      </c>
      <c r="B33" s="343">
        <v>2</v>
      </c>
      <c r="C33" s="343"/>
      <c r="D33" s="343"/>
      <c r="E33" s="343"/>
      <c r="F33" s="178">
        <v>3</v>
      </c>
      <c r="G33" s="178">
        <v>4</v>
      </c>
      <c r="H33" s="178">
        <v>5</v>
      </c>
      <c r="I33" s="174"/>
    </row>
    <row r="34" spans="1:9" ht="15">
      <c r="A34" s="178">
        <v>1</v>
      </c>
      <c r="B34" s="345" t="s">
        <v>329</v>
      </c>
      <c r="C34" s="360"/>
      <c r="D34" s="360"/>
      <c r="E34" s="361"/>
      <c r="F34" s="106"/>
      <c r="G34" s="189"/>
      <c r="H34" s="179">
        <v>5000</v>
      </c>
      <c r="I34" s="174"/>
    </row>
    <row r="35" spans="1:9" ht="62.25" customHeight="1">
      <c r="A35" s="190">
        <v>2</v>
      </c>
      <c r="B35" s="350" t="s">
        <v>330</v>
      </c>
      <c r="C35" s="403"/>
      <c r="D35" s="403"/>
      <c r="E35" s="404"/>
      <c r="F35" s="181"/>
      <c r="G35" s="191"/>
      <c r="H35" s="192">
        <v>500</v>
      </c>
      <c r="I35" s="174"/>
    </row>
    <row r="36" spans="1:9" ht="63" customHeight="1">
      <c r="A36" s="190">
        <v>3</v>
      </c>
      <c r="B36" s="350" t="s">
        <v>331</v>
      </c>
      <c r="C36" s="403"/>
      <c r="D36" s="403"/>
      <c r="E36" s="404"/>
      <c r="F36" s="181"/>
      <c r="G36" s="191"/>
      <c r="H36" s="192">
        <v>500</v>
      </c>
      <c r="I36" s="174"/>
    </row>
    <row r="37" spans="1:9" ht="31.5" customHeight="1">
      <c r="A37" s="190">
        <v>4</v>
      </c>
      <c r="B37" s="350" t="s">
        <v>332</v>
      </c>
      <c r="C37" s="403"/>
      <c r="D37" s="403"/>
      <c r="E37" s="404"/>
      <c r="F37" s="181"/>
      <c r="G37" s="191"/>
      <c r="H37" s="192"/>
      <c r="I37" s="174"/>
    </row>
    <row r="38" spans="1:9" ht="15">
      <c r="A38" s="106"/>
      <c r="B38" s="420" t="s">
        <v>72</v>
      </c>
      <c r="C38" s="420"/>
      <c r="D38" s="420"/>
      <c r="E38" s="420"/>
      <c r="F38" s="106"/>
      <c r="G38" s="106"/>
      <c r="H38" s="180">
        <f>H34+H35+H36+H37</f>
        <v>6000</v>
      </c>
      <c r="I38" s="174"/>
    </row>
    <row r="39" spans="1:9" ht="12.75">
      <c r="A39" s="174"/>
      <c r="B39" s="174"/>
      <c r="C39" s="174"/>
      <c r="D39" s="174"/>
      <c r="E39" s="174"/>
      <c r="F39" s="174"/>
      <c r="G39" s="174"/>
      <c r="H39" s="174"/>
      <c r="I39" s="174"/>
    </row>
    <row r="40" spans="1:9" ht="12.75">
      <c r="A40" s="174"/>
      <c r="B40" s="174"/>
      <c r="C40" s="174"/>
      <c r="D40" s="174"/>
      <c r="E40" s="174"/>
      <c r="F40" s="174"/>
      <c r="G40" s="174"/>
      <c r="H40" s="174"/>
      <c r="I40" s="174"/>
    </row>
    <row r="41" spans="1:9" ht="12.75">
      <c r="A41" s="174"/>
      <c r="B41" s="174"/>
      <c r="C41" s="174"/>
      <c r="D41" s="174"/>
      <c r="E41" s="174"/>
      <c r="F41" s="174"/>
      <c r="G41" s="174"/>
      <c r="H41" s="174"/>
      <c r="I41" s="174"/>
    </row>
  </sheetData>
  <sheetProtection/>
  <mergeCells count="23">
    <mergeCell ref="B34:E34"/>
    <mergeCell ref="B35:E35"/>
    <mergeCell ref="B36:E36"/>
    <mergeCell ref="B37:E37"/>
    <mergeCell ref="B38:E38"/>
    <mergeCell ref="B24:E24"/>
    <mergeCell ref="B25:E25"/>
    <mergeCell ref="A27:I27"/>
    <mergeCell ref="E29:I30"/>
    <mergeCell ref="B32:E32"/>
    <mergeCell ref="B33:E33"/>
    <mergeCell ref="B14:E14"/>
    <mergeCell ref="B15:E15"/>
    <mergeCell ref="A17:I17"/>
    <mergeCell ref="E19:I20"/>
    <mergeCell ref="B22:E22"/>
    <mergeCell ref="B23:E23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13">
      <selection activeCell="A17" sqref="A17:I17"/>
    </sheetView>
  </sheetViews>
  <sheetFormatPr defaultColWidth="9.00390625" defaultRowHeight="12.75"/>
  <cols>
    <col min="1" max="1" width="10.75390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.75">
      <c r="A4" s="417" t="s">
        <v>325</v>
      </c>
      <c r="B4" s="417"/>
      <c r="C4" s="417"/>
      <c r="D4" s="417"/>
      <c r="E4" s="417"/>
      <c r="F4" s="417"/>
      <c r="G4" s="417"/>
      <c r="H4" s="417"/>
      <c r="I4" s="417"/>
    </row>
    <row r="5" spans="1:9" ht="15.75">
      <c r="A5" s="167"/>
      <c r="B5" s="167"/>
      <c r="C5" s="167"/>
      <c r="D5" s="167"/>
      <c r="E5" s="167"/>
      <c r="F5" s="167"/>
      <c r="G5" s="167"/>
      <c r="H5" s="167"/>
      <c r="I5" s="167"/>
    </row>
    <row r="6" spans="1:9" ht="15.75">
      <c r="A6" s="171" t="s">
        <v>57</v>
      </c>
      <c r="B6" s="171">
        <v>851</v>
      </c>
      <c r="C6" s="172"/>
      <c r="D6" s="172"/>
      <c r="E6" s="172"/>
      <c r="F6" s="172"/>
      <c r="G6" s="172"/>
      <c r="H6" s="173"/>
      <c r="I6" s="174"/>
    </row>
    <row r="7" spans="1:10" ht="15.75">
      <c r="A7" s="171" t="s">
        <v>58</v>
      </c>
      <c r="B7" s="171"/>
      <c r="C7" s="171"/>
      <c r="D7" s="171"/>
      <c r="E7" s="336" t="s">
        <v>34</v>
      </c>
      <c r="F7" s="337"/>
      <c r="G7" s="337"/>
      <c r="H7" s="337"/>
      <c r="I7" s="337"/>
      <c r="J7" s="19"/>
    </row>
    <row r="8" spans="1:9" ht="15.75">
      <c r="A8" s="175"/>
      <c r="B8" s="175"/>
      <c r="C8" s="175"/>
      <c r="D8" s="175"/>
      <c r="E8" s="337"/>
      <c r="F8" s="337"/>
      <c r="G8" s="337"/>
      <c r="H8" s="337"/>
      <c r="I8" s="337"/>
    </row>
    <row r="9" spans="1:9" ht="11.25" customHeight="1">
      <c r="A9" s="172"/>
      <c r="B9" s="172"/>
      <c r="C9" s="172"/>
      <c r="D9" s="172"/>
      <c r="E9" s="172"/>
      <c r="F9" s="172"/>
      <c r="G9" s="172"/>
      <c r="H9" s="173"/>
      <c r="I9" s="174"/>
    </row>
    <row r="10" spans="1:9" ht="48" customHeight="1">
      <c r="A10" s="181" t="s">
        <v>39</v>
      </c>
      <c r="B10" s="340" t="s">
        <v>59</v>
      </c>
      <c r="C10" s="341"/>
      <c r="D10" s="341"/>
      <c r="E10" s="342"/>
      <c r="F10" s="182" t="s">
        <v>327</v>
      </c>
      <c r="G10" s="182" t="s">
        <v>74</v>
      </c>
      <c r="H10" s="182" t="s">
        <v>326</v>
      </c>
      <c r="I10" s="174"/>
    </row>
    <row r="11" spans="1:9" ht="16.5" customHeight="1">
      <c r="A11" s="178">
        <v>1</v>
      </c>
      <c r="B11" s="343">
        <v>2</v>
      </c>
      <c r="C11" s="343"/>
      <c r="D11" s="343"/>
      <c r="E11" s="343"/>
      <c r="F11" s="178">
        <v>3</v>
      </c>
      <c r="G11" s="178">
        <v>4</v>
      </c>
      <c r="H11" s="178">
        <v>5</v>
      </c>
      <c r="I11" s="174"/>
    </row>
    <row r="12" spans="1:9" ht="21" customHeight="1">
      <c r="A12" s="190">
        <v>1</v>
      </c>
      <c r="B12" s="350" t="s">
        <v>369</v>
      </c>
      <c r="C12" s="351"/>
      <c r="D12" s="351"/>
      <c r="E12" s="352"/>
      <c r="F12" s="192">
        <f>H12/2.2%</f>
        <v>4999999.999999999</v>
      </c>
      <c r="G12" s="181">
        <v>2.2</v>
      </c>
      <c r="H12" s="192">
        <v>110000</v>
      </c>
      <c r="I12" s="174"/>
    </row>
    <row r="13" spans="1:9" ht="21" customHeight="1">
      <c r="A13" s="190">
        <v>2</v>
      </c>
      <c r="B13" s="350" t="s">
        <v>370</v>
      </c>
      <c r="C13" s="403"/>
      <c r="D13" s="403"/>
      <c r="E13" s="404"/>
      <c r="F13" s="192"/>
      <c r="G13" s="181"/>
      <c r="H13" s="192"/>
      <c r="I13" s="174"/>
    </row>
    <row r="14" spans="1:9" ht="15">
      <c r="A14" s="106"/>
      <c r="B14" s="344" t="s">
        <v>72</v>
      </c>
      <c r="C14" s="344"/>
      <c r="D14" s="344"/>
      <c r="E14" s="344"/>
      <c r="F14" s="106"/>
      <c r="G14" s="106"/>
      <c r="H14" s="180">
        <f>H12+H13</f>
        <v>110000</v>
      </c>
      <c r="I14" s="174"/>
    </row>
    <row r="15" spans="1:9" ht="12.75">
      <c r="A15" s="174"/>
      <c r="B15" s="349"/>
      <c r="C15" s="349"/>
      <c r="D15" s="349"/>
      <c r="E15" s="349"/>
      <c r="F15" s="174"/>
      <c r="G15" s="174"/>
      <c r="H15" s="174"/>
      <c r="I15" s="174"/>
    </row>
    <row r="16" spans="1:9" ht="12.75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ht="15.75">
      <c r="A17" s="418"/>
      <c r="B17" s="418"/>
      <c r="C17" s="418"/>
      <c r="D17" s="418"/>
      <c r="E17" s="418"/>
      <c r="F17" s="418"/>
      <c r="G17" s="418"/>
      <c r="H17" s="418"/>
      <c r="I17" s="418"/>
    </row>
    <row r="18" spans="1:9" ht="15.75">
      <c r="A18" s="171" t="s">
        <v>57</v>
      </c>
      <c r="B18" s="171">
        <v>852</v>
      </c>
      <c r="C18" s="172"/>
      <c r="D18" s="172"/>
      <c r="E18" s="172"/>
      <c r="F18" s="172"/>
      <c r="G18" s="172"/>
      <c r="H18" s="173"/>
      <c r="I18" s="174"/>
    </row>
    <row r="19" spans="1:9" ht="15.75">
      <c r="A19" s="171" t="s">
        <v>58</v>
      </c>
      <c r="B19" s="171"/>
      <c r="C19" s="171"/>
      <c r="D19" s="171"/>
      <c r="E19" s="336" t="s">
        <v>34</v>
      </c>
      <c r="F19" s="337"/>
      <c r="G19" s="337"/>
      <c r="H19" s="337"/>
      <c r="I19" s="337"/>
    </row>
    <row r="20" spans="1:9" ht="15.75">
      <c r="A20" s="175"/>
      <c r="B20" s="175"/>
      <c r="C20" s="175"/>
      <c r="D20" s="175"/>
      <c r="E20" s="337"/>
      <c r="F20" s="337"/>
      <c r="G20" s="337"/>
      <c r="H20" s="337"/>
      <c r="I20" s="337"/>
    </row>
    <row r="21" spans="1:9" ht="15.75">
      <c r="A21" s="172"/>
      <c r="B21" s="172"/>
      <c r="C21" s="172"/>
      <c r="D21" s="172"/>
      <c r="E21" s="172"/>
      <c r="F21" s="172"/>
      <c r="G21" s="172"/>
      <c r="H21" s="173"/>
      <c r="I21" s="174"/>
    </row>
    <row r="22" spans="1:9" ht="59.25" customHeight="1">
      <c r="A22" s="181" t="s">
        <v>39</v>
      </c>
      <c r="B22" s="340" t="s">
        <v>31</v>
      </c>
      <c r="C22" s="341"/>
      <c r="D22" s="341"/>
      <c r="E22" s="342"/>
      <c r="F22" s="182" t="s">
        <v>327</v>
      </c>
      <c r="G22" s="182" t="s">
        <v>74</v>
      </c>
      <c r="H22" s="183" t="s">
        <v>328</v>
      </c>
      <c r="I22" s="174"/>
    </row>
    <row r="23" spans="1:9" ht="12.75">
      <c r="A23" s="184">
        <v>1</v>
      </c>
      <c r="B23" s="419">
        <v>2</v>
      </c>
      <c r="C23" s="419"/>
      <c r="D23" s="419"/>
      <c r="E23" s="419"/>
      <c r="F23" s="184">
        <v>3</v>
      </c>
      <c r="G23" s="184">
        <v>4</v>
      </c>
      <c r="H23" s="184">
        <v>5</v>
      </c>
      <c r="I23" s="174"/>
    </row>
    <row r="24" spans="1:9" ht="57" customHeight="1">
      <c r="A24" s="230">
        <v>1</v>
      </c>
      <c r="B24" s="345" t="s">
        <v>196</v>
      </c>
      <c r="C24" s="360"/>
      <c r="D24" s="360"/>
      <c r="E24" s="361"/>
      <c r="F24" s="185"/>
      <c r="G24" s="186"/>
      <c r="H24" s="187">
        <v>8500</v>
      </c>
      <c r="I24" s="174"/>
    </row>
    <row r="25" spans="1:9" ht="15.75">
      <c r="A25" s="185"/>
      <c r="B25" s="421" t="s">
        <v>72</v>
      </c>
      <c r="C25" s="421"/>
      <c r="D25" s="421"/>
      <c r="E25" s="421"/>
      <c r="F25" s="185"/>
      <c r="G25" s="185"/>
      <c r="H25" s="188">
        <f>H24</f>
        <v>8500</v>
      </c>
      <c r="I25" s="174"/>
    </row>
    <row r="26" spans="1:9" ht="12.75">
      <c r="A26" s="174"/>
      <c r="B26" s="174"/>
      <c r="C26" s="174"/>
      <c r="D26" s="174"/>
      <c r="E26" s="174"/>
      <c r="F26" s="174"/>
      <c r="G26" s="174"/>
      <c r="H26" s="174"/>
      <c r="I26" s="174"/>
    </row>
    <row r="27" spans="1:9" ht="15.75">
      <c r="A27" s="418"/>
      <c r="B27" s="418"/>
      <c r="C27" s="418"/>
      <c r="D27" s="418"/>
      <c r="E27" s="418"/>
      <c r="F27" s="418"/>
      <c r="G27" s="418"/>
      <c r="H27" s="418"/>
      <c r="I27" s="418"/>
    </row>
    <row r="28" spans="1:9" ht="15.75">
      <c r="A28" s="171" t="s">
        <v>57</v>
      </c>
      <c r="B28" s="171">
        <v>853</v>
      </c>
      <c r="C28" s="172"/>
      <c r="D28" s="172"/>
      <c r="E28" s="172"/>
      <c r="F28" s="172"/>
      <c r="G28" s="172"/>
      <c r="H28" s="173"/>
      <c r="I28" s="174"/>
    </row>
    <row r="29" spans="1:9" ht="15.75">
      <c r="A29" s="171" t="s">
        <v>58</v>
      </c>
      <c r="B29" s="171"/>
      <c r="C29" s="171"/>
      <c r="D29" s="171"/>
      <c r="E29" s="336" t="s">
        <v>34</v>
      </c>
      <c r="F29" s="337"/>
      <c r="G29" s="337"/>
      <c r="H29" s="337"/>
      <c r="I29" s="337"/>
    </row>
    <row r="30" spans="1:9" ht="15.75">
      <c r="A30" s="175"/>
      <c r="B30" s="175"/>
      <c r="C30" s="175"/>
      <c r="D30" s="175"/>
      <c r="E30" s="337"/>
      <c r="F30" s="337"/>
      <c r="G30" s="337"/>
      <c r="H30" s="337"/>
      <c r="I30" s="337"/>
    </row>
    <row r="31" spans="1:9" ht="33" customHeight="1">
      <c r="A31" s="172"/>
      <c r="B31" s="172"/>
      <c r="C31" s="172"/>
      <c r="D31" s="172"/>
      <c r="E31" s="172"/>
      <c r="F31" s="172"/>
      <c r="G31" s="172"/>
      <c r="H31" s="173"/>
      <c r="I31" s="174"/>
    </row>
    <row r="32" spans="1:9" ht="44.25" customHeight="1">
      <c r="A32" s="181" t="s">
        <v>39</v>
      </c>
      <c r="B32" s="340" t="s">
        <v>31</v>
      </c>
      <c r="C32" s="341"/>
      <c r="D32" s="341"/>
      <c r="E32" s="342"/>
      <c r="F32" s="182" t="s">
        <v>327</v>
      </c>
      <c r="G32" s="182" t="s">
        <v>74</v>
      </c>
      <c r="H32" s="182" t="s">
        <v>328</v>
      </c>
      <c r="I32" s="174"/>
    </row>
    <row r="33" spans="1:9" ht="15">
      <c r="A33" s="178">
        <v>1</v>
      </c>
      <c r="B33" s="343">
        <v>2</v>
      </c>
      <c r="C33" s="343"/>
      <c r="D33" s="343"/>
      <c r="E33" s="343"/>
      <c r="F33" s="178">
        <v>3</v>
      </c>
      <c r="G33" s="178">
        <v>4</v>
      </c>
      <c r="H33" s="178">
        <v>5</v>
      </c>
      <c r="I33" s="174"/>
    </row>
    <row r="34" spans="1:9" ht="15">
      <c r="A34" s="178">
        <v>1</v>
      </c>
      <c r="B34" s="345" t="s">
        <v>329</v>
      </c>
      <c r="C34" s="360"/>
      <c r="D34" s="360"/>
      <c r="E34" s="361"/>
      <c r="F34" s="106"/>
      <c r="G34" s="189"/>
      <c r="H34" s="179">
        <v>5000</v>
      </c>
      <c r="I34" s="174"/>
    </row>
    <row r="35" spans="1:9" ht="62.25" customHeight="1">
      <c r="A35" s="190">
        <v>2</v>
      </c>
      <c r="B35" s="350" t="s">
        <v>330</v>
      </c>
      <c r="C35" s="403"/>
      <c r="D35" s="403"/>
      <c r="E35" s="404"/>
      <c r="F35" s="181"/>
      <c r="G35" s="191"/>
      <c r="H35" s="192">
        <v>500</v>
      </c>
      <c r="I35" s="174"/>
    </row>
    <row r="36" spans="1:9" ht="63" customHeight="1">
      <c r="A36" s="190">
        <v>3</v>
      </c>
      <c r="B36" s="350" t="s">
        <v>331</v>
      </c>
      <c r="C36" s="403"/>
      <c r="D36" s="403"/>
      <c r="E36" s="404"/>
      <c r="F36" s="181"/>
      <c r="G36" s="191"/>
      <c r="H36" s="192">
        <v>500</v>
      </c>
      <c r="I36" s="174"/>
    </row>
    <row r="37" spans="1:9" ht="31.5" customHeight="1">
      <c r="A37" s="190">
        <v>4</v>
      </c>
      <c r="B37" s="350" t="s">
        <v>332</v>
      </c>
      <c r="C37" s="403"/>
      <c r="D37" s="403"/>
      <c r="E37" s="404"/>
      <c r="F37" s="181"/>
      <c r="G37" s="191"/>
      <c r="H37" s="192"/>
      <c r="I37" s="174"/>
    </row>
    <row r="38" spans="1:9" ht="15">
      <c r="A38" s="106"/>
      <c r="B38" s="420" t="s">
        <v>72</v>
      </c>
      <c r="C38" s="420"/>
      <c r="D38" s="420"/>
      <c r="E38" s="420"/>
      <c r="F38" s="106"/>
      <c r="G38" s="106"/>
      <c r="H38" s="180">
        <f>H34+H35+H36+H37</f>
        <v>6000</v>
      </c>
      <c r="I38" s="174"/>
    </row>
    <row r="39" spans="1:9" ht="12.75">
      <c r="A39" s="174"/>
      <c r="B39" s="174"/>
      <c r="C39" s="174"/>
      <c r="D39" s="174"/>
      <c r="E39" s="174"/>
      <c r="F39" s="174"/>
      <c r="G39" s="174"/>
      <c r="H39" s="174"/>
      <c r="I39" s="174"/>
    </row>
    <row r="40" spans="1:9" ht="12.75">
      <c r="A40" s="174"/>
      <c r="B40" s="174"/>
      <c r="C40" s="174"/>
      <c r="D40" s="174"/>
      <c r="E40" s="174"/>
      <c r="F40" s="174"/>
      <c r="G40" s="174"/>
      <c r="H40" s="174"/>
      <c r="I40" s="174"/>
    </row>
    <row r="41" spans="1:9" ht="12.75">
      <c r="A41" s="174"/>
      <c r="B41" s="174"/>
      <c r="C41" s="174"/>
      <c r="D41" s="174"/>
      <c r="E41" s="174"/>
      <c r="F41" s="174"/>
      <c r="G41" s="174"/>
      <c r="H41" s="174"/>
      <c r="I41" s="174"/>
    </row>
  </sheetData>
  <sheetProtection/>
  <mergeCells count="23">
    <mergeCell ref="B34:E34"/>
    <mergeCell ref="B35:E35"/>
    <mergeCell ref="B36:E36"/>
    <mergeCell ref="B37:E37"/>
    <mergeCell ref="B38:E38"/>
    <mergeCell ref="B24:E24"/>
    <mergeCell ref="B25:E25"/>
    <mergeCell ref="A27:I27"/>
    <mergeCell ref="E29:I30"/>
    <mergeCell ref="B32:E32"/>
    <mergeCell ref="B33:E33"/>
    <mergeCell ref="B14:E14"/>
    <mergeCell ref="B15:E15"/>
    <mergeCell ref="A17:I17"/>
    <mergeCell ref="E19:I20"/>
    <mergeCell ref="B22:E22"/>
    <mergeCell ref="B23:E23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7" zoomScaleNormal="87" zoomScalePageLayoutView="0" workbookViewId="0" topLeftCell="A1">
      <selection activeCell="J9" sqref="J9"/>
    </sheetView>
  </sheetViews>
  <sheetFormatPr defaultColWidth="9.00390625" defaultRowHeight="12.75"/>
  <cols>
    <col min="1" max="1" width="7.125" style="1" customWidth="1"/>
    <col min="2" max="2" width="20.2539062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2539062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417" t="s">
        <v>429</v>
      </c>
      <c r="B1" s="422"/>
      <c r="C1" s="422"/>
      <c r="D1" s="422"/>
      <c r="E1" s="422"/>
      <c r="F1" s="422"/>
      <c r="G1" s="422"/>
      <c r="H1" s="422"/>
      <c r="I1" s="422"/>
    </row>
    <row r="2" spans="1:9" s="16" customFormat="1" ht="15" customHeight="1">
      <c r="A2" s="422"/>
      <c r="B2" s="422"/>
      <c r="C2" s="422"/>
      <c r="D2" s="422"/>
      <c r="E2" s="422"/>
      <c r="F2" s="422"/>
      <c r="G2" s="422"/>
      <c r="H2" s="422"/>
      <c r="I2" s="422"/>
    </row>
    <row r="3" spans="1:8" ht="15.75">
      <c r="A3" s="15"/>
      <c r="B3" s="417" t="s">
        <v>306</v>
      </c>
      <c r="C3" s="422"/>
      <c r="D3" s="422"/>
      <c r="E3" s="422"/>
      <c r="F3" s="422"/>
      <c r="G3" s="422"/>
      <c r="H3" s="422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2:3" ht="15.75">
      <c r="B5" s="20" t="s">
        <v>57</v>
      </c>
      <c r="C5" s="20">
        <v>111</v>
      </c>
    </row>
    <row r="6" spans="2:8" ht="31.5" customHeight="1">
      <c r="B6" s="423" t="s">
        <v>58</v>
      </c>
      <c r="C6" s="424"/>
      <c r="D6" s="424"/>
      <c r="E6" s="425" t="s">
        <v>307</v>
      </c>
      <c r="F6" s="426"/>
      <c r="G6" s="426"/>
      <c r="H6" s="426"/>
    </row>
    <row r="7" spans="2:8" ht="15.75">
      <c r="B7" s="20"/>
      <c r="C7" s="20"/>
      <c r="D7" s="20"/>
      <c r="E7" s="168"/>
      <c r="F7" s="86"/>
      <c r="G7" s="86"/>
      <c r="H7" s="86"/>
    </row>
    <row r="8" spans="1:8" ht="13.5">
      <c r="A8" s="417" t="s">
        <v>308</v>
      </c>
      <c r="B8" s="427"/>
      <c r="C8" s="427"/>
      <c r="D8" s="427"/>
      <c r="E8" s="427"/>
      <c r="F8" s="427"/>
      <c r="G8" s="427"/>
      <c r="H8" s="427"/>
    </row>
    <row r="10" spans="1:8" ht="31.5" customHeight="1">
      <c r="A10" s="428" t="s">
        <v>39</v>
      </c>
      <c r="B10" s="431" t="s">
        <v>52</v>
      </c>
      <c r="C10" s="431" t="s">
        <v>55</v>
      </c>
      <c r="D10" s="434" t="s">
        <v>309</v>
      </c>
      <c r="E10" s="435"/>
      <c r="F10" s="435"/>
      <c r="G10" s="436"/>
      <c r="H10" s="437" t="s">
        <v>312</v>
      </c>
    </row>
    <row r="11" spans="1:8" ht="15">
      <c r="A11" s="429"/>
      <c r="B11" s="432"/>
      <c r="C11" s="432"/>
      <c r="D11" s="428" t="s">
        <v>53</v>
      </c>
      <c r="E11" s="439" t="s">
        <v>36</v>
      </c>
      <c r="F11" s="440"/>
      <c r="G11" s="441"/>
      <c r="H11" s="438"/>
    </row>
    <row r="12" spans="1:8" ht="62.25" customHeight="1">
      <c r="A12" s="430"/>
      <c r="B12" s="433"/>
      <c r="C12" s="433"/>
      <c r="D12" s="430"/>
      <c r="E12" s="169" t="s">
        <v>54</v>
      </c>
      <c r="F12" s="169" t="s">
        <v>310</v>
      </c>
      <c r="G12" s="169" t="s">
        <v>311</v>
      </c>
      <c r="H12" s="438"/>
    </row>
    <row r="13" spans="1:8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70">
        <v>8</v>
      </c>
    </row>
    <row r="14" spans="1:10" ht="15.75">
      <c r="A14" s="224">
        <v>1</v>
      </c>
      <c r="B14" s="217" t="s">
        <v>85</v>
      </c>
      <c r="C14" s="185">
        <v>1</v>
      </c>
      <c r="D14" s="185">
        <f>E14+G14</f>
        <v>33125.83</v>
      </c>
      <c r="E14" s="185">
        <v>17468</v>
      </c>
      <c r="F14" s="185"/>
      <c r="G14" s="185">
        <v>15657.83</v>
      </c>
      <c r="H14" s="218">
        <v>397510</v>
      </c>
      <c r="J14" s="39"/>
    </row>
    <row r="15" spans="1:10" s="16" customFormat="1" ht="15.75">
      <c r="A15" s="224">
        <v>2</v>
      </c>
      <c r="B15" s="217" t="s">
        <v>382</v>
      </c>
      <c r="C15" s="185">
        <v>1</v>
      </c>
      <c r="D15" s="185">
        <f>E15+G15</f>
        <v>30722</v>
      </c>
      <c r="E15" s="185">
        <v>15722</v>
      </c>
      <c r="F15" s="185"/>
      <c r="G15" s="185">
        <v>15000</v>
      </c>
      <c r="H15" s="218">
        <f>D15*C15*12</f>
        <v>368664</v>
      </c>
      <c r="I15" s="2"/>
      <c r="J15" s="2"/>
    </row>
    <row r="16" spans="1:10" ht="15.75">
      <c r="A16" s="224">
        <v>3</v>
      </c>
      <c r="B16" s="217" t="s">
        <v>383</v>
      </c>
      <c r="C16" s="185">
        <v>6</v>
      </c>
      <c r="D16" s="185">
        <f>E16+G16</f>
        <v>26722</v>
      </c>
      <c r="E16" s="185">
        <v>18722</v>
      </c>
      <c r="F16" s="185"/>
      <c r="G16" s="185">
        <v>8000</v>
      </c>
      <c r="H16" s="218">
        <f aca="true" t="shared" si="0" ref="H16:H21">C16*D16*12</f>
        <v>1923984</v>
      </c>
      <c r="I16" s="16"/>
      <c r="J16" s="16"/>
    </row>
    <row r="17" spans="1:8" ht="15" customHeight="1">
      <c r="A17" s="224">
        <v>4</v>
      </c>
      <c r="B17" s="217" t="s">
        <v>384</v>
      </c>
      <c r="C17" s="185">
        <v>11.5</v>
      </c>
      <c r="D17" s="185">
        <f>E17+G17</f>
        <v>24271</v>
      </c>
      <c r="E17" s="185">
        <v>15071</v>
      </c>
      <c r="F17" s="185"/>
      <c r="G17" s="185">
        <v>9200</v>
      </c>
      <c r="H17" s="218">
        <f t="shared" si="0"/>
        <v>3349398</v>
      </c>
    </row>
    <row r="18" spans="1:8" ht="15.75">
      <c r="A18" s="224">
        <v>5</v>
      </c>
      <c r="B18" s="217" t="s">
        <v>385</v>
      </c>
      <c r="C18" s="185">
        <v>1</v>
      </c>
      <c r="D18" s="185">
        <f>E18+G18</f>
        <v>24055</v>
      </c>
      <c r="E18" s="185">
        <v>14055</v>
      </c>
      <c r="F18" s="185"/>
      <c r="G18" s="185">
        <v>10000</v>
      </c>
      <c r="H18" s="218">
        <f t="shared" si="0"/>
        <v>288660</v>
      </c>
    </row>
    <row r="19" spans="1:8" ht="21" customHeight="1">
      <c r="A19" s="224">
        <v>6</v>
      </c>
      <c r="B19" s="217" t="s">
        <v>386</v>
      </c>
      <c r="C19" s="185">
        <v>2</v>
      </c>
      <c r="D19" s="185">
        <f>E19+G19+F19</f>
        <v>21463</v>
      </c>
      <c r="E19" s="185">
        <v>11642</v>
      </c>
      <c r="F19" s="185">
        <v>5821</v>
      </c>
      <c r="G19" s="185">
        <v>4000</v>
      </c>
      <c r="H19" s="218">
        <f t="shared" si="0"/>
        <v>515112</v>
      </c>
    </row>
    <row r="20" spans="1:8" ht="15.75">
      <c r="A20" s="224">
        <v>7</v>
      </c>
      <c r="B20" s="217" t="s">
        <v>388</v>
      </c>
      <c r="C20" s="185">
        <v>1</v>
      </c>
      <c r="D20" s="185">
        <f>E20+G20</f>
        <v>22055</v>
      </c>
      <c r="E20" s="185">
        <v>14055</v>
      </c>
      <c r="F20" s="185"/>
      <c r="G20" s="185">
        <v>8000</v>
      </c>
      <c r="H20" s="218">
        <f t="shared" si="0"/>
        <v>264660</v>
      </c>
    </row>
    <row r="21" spans="1:10" s="16" customFormat="1" ht="15.75">
      <c r="A21" s="224">
        <v>8</v>
      </c>
      <c r="B21" s="217" t="s">
        <v>387</v>
      </c>
      <c r="C21" s="185">
        <v>1</v>
      </c>
      <c r="D21" s="185">
        <f>E21+G21</f>
        <v>22559</v>
      </c>
      <c r="E21" s="185">
        <v>12559</v>
      </c>
      <c r="F21" s="185"/>
      <c r="G21" s="185">
        <v>10000</v>
      </c>
      <c r="H21" s="218">
        <f t="shared" si="0"/>
        <v>270708</v>
      </c>
      <c r="I21" s="2"/>
      <c r="J21" s="2"/>
    </row>
    <row r="22" spans="1:10" ht="15.75">
      <c r="A22" s="224">
        <v>9</v>
      </c>
      <c r="B22" s="217" t="s">
        <v>368</v>
      </c>
      <c r="C22" s="185">
        <v>1</v>
      </c>
      <c r="D22" s="185">
        <f>E22+G22</f>
        <v>12792</v>
      </c>
      <c r="E22" s="185">
        <v>11650</v>
      </c>
      <c r="F22" s="185"/>
      <c r="G22" s="185">
        <v>1142</v>
      </c>
      <c r="H22" s="218">
        <f>C22*D22*12</f>
        <v>153504</v>
      </c>
      <c r="I22" s="16"/>
      <c r="J22" s="16"/>
    </row>
    <row r="23" spans="1:8" ht="15" customHeight="1">
      <c r="A23" s="442" t="s">
        <v>56</v>
      </c>
      <c r="B23" s="443"/>
      <c r="C23" s="219">
        <f>C14+C15+C22+C16+C17+C18+C19+C21+C20</f>
        <v>25.5</v>
      </c>
      <c r="D23" s="219" t="s">
        <v>6</v>
      </c>
      <c r="E23" s="219" t="s">
        <v>6</v>
      </c>
      <c r="F23" s="219" t="s">
        <v>6</v>
      </c>
      <c r="G23" s="219" t="s">
        <v>6</v>
      </c>
      <c r="H23" s="220">
        <f>H14+H15+H16+H17+H18+H19+H20+H21+H22</f>
        <v>7532200</v>
      </c>
    </row>
    <row r="24" spans="1:8" ht="45" customHeight="1">
      <c r="A24" s="172"/>
      <c r="B24" s="172"/>
      <c r="C24" s="172"/>
      <c r="D24" s="172"/>
      <c r="E24" s="172"/>
      <c r="F24" s="172"/>
      <c r="G24" s="172"/>
      <c r="H24" s="172"/>
    </row>
    <row r="25" spans="1:8" ht="13.5">
      <c r="A25" s="334" t="s">
        <v>315</v>
      </c>
      <c r="B25" s="444"/>
      <c r="C25" s="444"/>
      <c r="D25" s="444"/>
      <c r="E25" s="444"/>
      <c r="F25" s="444"/>
      <c r="G25" s="444"/>
      <c r="H25" s="444"/>
    </row>
    <row r="26" spans="1:8" ht="15.75">
      <c r="A26" s="172"/>
      <c r="B26" s="171" t="s">
        <v>57</v>
      </c>
      <c r="C26" s="171">
        <v>112</v>
      </c>
      <c r="D26" s="172"/>
      <c r="E26" s="172"/>
      <c r="F26" s="172"/>
      <c r="G26" s="172"/>
      <c r="H26" s="172"/>
    </row>
    <row r="27" spans="1:8" ht="15.75">
      <c r="A27" s="172"/>
      <c r="B27" s="445" t="s">
        <v>58</v>
      </c>
      <c r="C27" s="446"/>
      <c r="D27" s="446"/>
      <c r="E27" s="447" t="s">
        <v>307</v>
      </c>
      <c r="F27" s="337"/>
      <c r="G27" s="337"/>
      <c r="H27" s="337"/>
    </row>
    <row r="28" spans="1:8" ht="15.75">
      <c r="A28" s="172"/>
      <c r="B28" s="446"/>
      <c r="C28" s="446"/>
      <c r="D28" s="446"/>
      <c r="E28" s="337"/>
      <c r="F28" s="337"/>
      <c r="G28" s="337"/>
      <c r="H28" s="337"/>
    </row>
    <row r="29" spans="1:8" ht="15.75">
      <c r="A29" s="172"/>
      <c r="B29" s="172"/>
      <c r="C29" s="172"/>
      <c r="D29" s="172"/>
      <c r="E29" s="172"/>
      <c r="F29" s="172"/>
      <c r="G29" s="172"/>
      <c r="H29" s="172"/>
    </row>
    <row r="30" spans="1:8" ht="47.25">
      <c r="A30" s="222" t="s">
        <v>39</v>
      </c>
      <c r="B30" s="448" t="s">
        <v>59</v>
      </c>
      <c r="C30" s="449"/>
      <c r="D30" s="450" t="s">
        <v>313</v>
      </c>
      <c r="E30" s="451"/>
      <c r="F30" s="223" t="s">
        <v>314</v>
      </c>
      <c r="G30" s="223" t="s">
        <v>61</v>
      </c>
      <c r="H30" s="223" t="s">
        <v>62</v>
      </c>
    </row>
    <row r="31" spans="1:8" ht="15.75">
      <c r="A31" s="224">
        <v>1</v>
      </c>
      <c r="B31" s="452">
        <v>2</v>
      </c>
      <c r="C31" s="453"/>
      <c r="D31" s="452">
        <v>3</v>
      </c>
      <c r="E31" s="453"/>
      <c r="F31" s="224">
        <v>4</v>
      </c>
      <c r="G31" s="224">
        <v>5</v>
      </c>
      <c r="H31" s="224">
        <v>6</v>
      </c>
    </row>
    <row r="32" spans="1:8" ht="17.25" customHeight="1">
      <c r="A32" s="224">
        <v>1</v>
      </c>
      <c r="B32" s="454" t="s">
        <v>109</v>
      </c>
      <c r="C32" s="455"/>
      <c r="D32" s="456">
        <v>100</v>
      </c>
      <c r="E32" s="457"/>
      <c r="F32" s="185">
        <v>20</v>
      </c>
      <c r="G32" s="185">
        <v>5</v>
      </c>
      <c r="H32" s="187">
        <v>10000</v>
      </c>
    </row>
    <row r="33" spans="1:8" ht="19.5" customHeight="1">
      <c r="A33" s="224">
        <v>2</v>
      </c>
      <c r="B33" s="458" t="s">
        <v>110</v>
      </c>
      <c r="C33" s="459"/>
      <c r="D33" s="227"/>
      <c r="E33" s="228">
        <v>0</v>
      </c>
      <c r="F33" s="185">
        <v>0</v>
      </c>
      <c r="G33" s="185">
        <v>0</v>
      </c>
      <c r="H33" s="187">
        <v>0</v>
      </c>
    </row>
    <row r="34" spans="1:8" ht="15" customHeight="1">
      <c r="A34" s="224">
        <v>3</v>
      </c>
      <c r="B34" s="458" t="s">
        <v>111</v>
      </c>
      <c r="C34" s="460"/>
      <c r="D34" s="227"/>
      <c r="E34" s="228">
        <v>0</v>
      </c>
      <c r="F34" s="185">
        <v>0</v>
      </c>
      <c r="G34" s="185">
        <v>0</v>
      </c>
      <c r="H34" s="187">
        <f>E34*F34*G34</f>
        <v>0</v>
      </c>
    </row>
    <row r="35" spans="1:10" s="16" customFormat="1" ht="15.75">
      <c r="A35" s="454" t="s">
        <v>56</v>
      </c>
      <c r="B35" s="346"/>
      <c r="C35" s="347"/>
      <c r="D35" s="461" t="s">
        <v>6</v>
      </c>
      <c r="E35" s="462"/>
      <c r="F35" s="229" t="s">
        <v>6</v>
      </c>
      <c r="G35" s="229" t="s">
        <v>6</v>
      </c>
      <c r="H35" s="188">
        <f>H32+H33+H34</f>
        <v>10000</v>
      </c>
      <c r="I35" s="2"/>
      <c r="J35" s="2"/>
    </row>
    <row r="36" spans="1:10" ht="15.75">
      <c r="A36" s="172"/>
      <c r="B36" s="172"/>
      <c r="C36" s="172"/>
      <c r="D36" s="172"/>
      <c r="E36" s="172"/>
      <c r="F36" s="172"/>
      <c r="G36" s="172"/>
      <c r="H36" s="172"/>
      <c r="I36" s="16"/>
      <c r="J36" s="16"/>
    </row>
    <row r="37" spans="1:8" ht="39.75" customHeight="1">
      <c r="A37" s="172"/>
      <c r="B37" s="172"/>
      <c r="C37" s="172"/>
      <c r="D37" s="172"/>
      <c r="E37" s="172"/>
      <c r="F37" s="172"/>
      <c r="G37" s="172"/>
      <c r="H37" s="172"/>
    </row>
    <row r="38" spans="1:8" ht="13.5">
      <c r="A38" s="334" t="s">
        <v>315</v>
      </c>
      <c r="B38" s="444"/>
      <c r="C38" s="444"/>
      <c r="D38" s="444"/>
      <c r="E38" s="444"/>
      <c r="F38" s="444"/>
      <c r="G38" s="444"/>
      <c r="H38" s="444"/>
    </row>
    <row r="39" spans="1:8" ht="20.25" customHeight="1">
      <c r="A39" s="172"/>
      <c r="B39" s="171" t="s">
        <v>57</v>
      </c>
      <c r="C39" s="171">
        <v>112</v>
      </c>
      <c r="D39" s="172"/>
      <c r="E39" s="172"/>
      <c r="F39" s="172"/>
      <c r="G39" s="172"/>
      <c r="H39" s="172"/>
    </row>
    <row r="40" spans="1:8" ht="15.75">
      <c r="A40" s="172"/>
      <c r="B40" s="445" t="s">
        <v>58</v>
      </c>
      <c r="C40" s="446"/>
      <c r="D40" s="446"/>
      <c r="E40" s="447" t="s">
        <v>35</v>
      </c>
      <c r="F40" s="337"/>
      <c r="G40" s="337"/>
      <c r="H40" s="337"/>
    </row>
    <row r="41" spans="1:8" ht="15.75">
      <c r="A41" s="172"/>
      <c r="B41" s="446"/>
      <c r="C41" s="446"/>
      <c r="D41" s="446"/>
      <c r="E41" s="337"/>
      <c r="F41" s="337"/>
      <c r="G41" s="337"/>
      <c r="H41" s="337"/>
    </row>
    <row r="42" spans="1:8" ht="15.75">
      <c r="A42" s="172"/>
      <c r="B42" s="172"/>
      <c r="C42" s="172"/>
      <c r="D42" s="172"/>
      <c r="E42" s="172"/>
      <c r="F42" s="172"/>
      <c r="G42" s="172"/>
      <c r="H42" s="172"/>
    </row>
    <row r="43" spans="1:8" ht="47.25">
      <c r="A43" s="222" t="s">
        <v>39</v>
      </c>
      <c r="B43" s="448" t="s">
        <v>59</v>
      </c>
      <c r="C43" s="449"/>
      <c r="D43" s="450" t="s">
        <v>313</v>
      </c>
      <c r="E43" s="451"/>
      <c r="F43" s="223" t="s">
        <v>314</v>
      </c>
      <c r="G43" s="223" t="s">
        <v>61</v>
      </c>
      <c r="H43" s="223" t="s">
        <v>62</v>
      </c>
    </row>
    <row r="44" spans="1:8" ht="15" customHeight="1">
      <c r="A44" s="224">
        <v>1</v>
      </c>
      <c r="B44" s="452">
        <v>2</v>
      </c>
      <c r="C44" s="453"/>
      <c r="D44" s="452">
        <v>3</v>
      </c>
      <c r="E44" s="453"/>
      <c r="F44" s="224">
        <v>4</v>
      </c>
      <c r="G44" s="224">
        <v>5</v>
      </c>
      <c r="H44" s="224">
        <v>6</v>
      </c>
    </row>
    <row r="45" spans="1:8" ht="15" customHeight="1">
      <c r="A45" s="224">
        <v>1</v>
      </c>
      <c r="B45" s="454" t="s">
        <v>109</v>
      </c>
      <c r="C45" s="455"/>
      <c r="D45" s="456">
        <v>100</v>
      </c>
      <c r="E45" s="457"/>
      <c r="F45" s="185">
        <v>2</v>
      </c>
      <c r="G45" s="185">
        <v>5</v>
      </c>
      <c r="H45" s="187">
        <v>1000</v>
      </c>
    </row>
    <row r="46" spans="1:8" ht="15.75">
      <c r="A46" s="224">
        <v>2</v>
      </c>
      <c r="B46" s="458" t="s">
        <v>110</v>
      </c>
      <c r="C46" s="459"/>
      <c r="D46" s="227"/>
      <c r="E46" s="228">
        <v>0</v>
      </c>
      <c r="F46" s="185">
        <v>0</v>
      </c>
      <c r="G46" s="185">
        <v>0</v>
      </c>
      <c r="H46" s="187">
        <v>0</v>
      </c>
    </row>
    <row r="47" spans="1:8" ht="15" customHeight="1">
      <c r="A47" s="224">
        <v>3</v>
      </c>
      <c r="B47" s="458" t="s">
        <v>111</v>
      </c>
      <c r="C47" s="460"/>
      <c r="D47" s="227"/>
      <c r="E47" s="228">
        <v>0</v>
      </c>
      <c r="F47" s="185">
        <v>0</v>
      </c>
      <c r="G47" s="185">
        <v>0</v>
      </c>
      <c r="H47" s="187">
        <f>E47*F47*G47</f>
        <v>0</v>
      </c>
    </row>
    <row r="48" spans="1:8" ht="15.75">
      <c r="A48" s="454" t="s">
        <v>56</v>
      </c>
      <c r="B48" s="346"/>
      <c r="C48" s="347"/>
      <c r="D48" s="461" t="s">
        <v>6</v>
      </c>
      <c r="E48" s="462"/>
      <c r="F48" s="229" t="s">
        <v>6</v>
      </c>
      <c r="G48" s="229" t="s">
        <v>6</v>
      </c>
      <c r="H48" s="188">
        <f>H45+H46+H47</f>
        <v>1000</v>
      </c>
    </row>
    <row r="49" spans="1:8" ht="15.75">
      <c r="A49" s="172"/>
      <c r="B49" s="172"/>
      <c r="C49" s="172"/>
      <c r="D49" s="172"/>
      <c r="E49" s="172"/>
      <c r="F49" s="172"/>
      <c r="G49" s="172"/>
      <c r="H49" s="172"/>
    </row>
    <row r="50" spans="1:8" ht="15.75">
      <c r="A50" s="172"/>
      <c r="B50" s="172"/>
      <c r="C50" s="172"/>
      <c r="D50" s="172"/>
      <c r="E50" s="172"/>
      <c r="F50" s="172"/>
      <c r="G50" s="172"/>
      <c r="H50" s="172"/>
    </row>
    <row r="51" spans="1:8" ht="13.5">
      <c r="A51" s="334" t="s">
        <v>316</v>
      </c>
      <c r="B51" s="444"/>
      <c r="C51" s="444"/>
      <c r="D51" s="444"/>
      <c r="E51" s="444"/>
      <c r="F51" s="444"/>
      <c r="G51" s="444"/>
      <c r="H51" s="444"/>
    </row>
    <row r="52" spans="1:8" ht="15.75">
      <c r="A52" s="172"/>
      <c r="B52" s="171" t="s">
        <v>57</v>
      </c>
      <c r="C52" s="171">
        <v>111</v>
      </c>
      <c r="D52" s="172"/>
      <c r="E52" s="172"/>
      <c r="F52" s="172"/>
      <c r="G52" s="172"/>
      <c r="H52" s="172"/>
    </row>
    <row r="53" spans="1:8" ht="15.75">
      <c r="A53" s="172"/>
      <c r="B53" s="445" t="s">
        <v>58</v>
      </c>
      <c r="C53" s="446"/>
      <c r="D53" s="446"/>
      <c r="E53" s="447" t="s">
        <v>307</v>
      </c>
      <c r="F53" s="337"/>
      <c r="G53" s="337"/>
      <c r="H53" s="337"/>
    </row>
    <row r="54" spans="1:8" ht="15.75">
      <c r="A54" s="172"/>
      <c r="B54" s="446"/>
      <c r="C54" s="446"/>
      <c r="D54" s="446"/>
      <c r="E54" s="337"/>
      <c r="F54" s="337"/>
      <c r="G54" s="337"/>
      <c r="H54" s="337"/>
    </row>
    <row r="55" spans="1:8" ht="15.75">
      <c r="A55" s="172"/>
      <c r="B55" s="172"/>
      <c r="C55" s="172"/>
      <c r="D55" s="172"/>
      <c r="E55" s="172"/>
      <c r="F55" s="172"/>
      <c r="G55" s="172"/>
      <c r="H55" s="172"/>
    </row>
    <row r="56" spans="1:8" ht="30" customHeight="1">
      <c r="A56" s="230" t="s">
        <v>39</v>
      </c>
      <c r="B56" s="463" t="s">
        <v>59</v>
      </c>
      <c r="C56" s="464"/>
      <c r="D56" s="465" t="s">
        <v>313</v>
      </c>
      <c r="E56" s="466"/>
      <c r="F56" s="231" t="s">
        <v>60</v>
      </c>
      <c r="G56" s="231" t="s">
        <v>61</v>
      </c>
      <c r="H56" s="231" t="s">
        <v>317</v>
      </c>
    </row>
    <row r="57" spans="1:8" ht="15.75">
      <c r="A57" s="224">
        <v>1</v>
      </c>
      <c r="B57" s="452">
        <v>2</v>
      </c>
      <c r="C57" s="453"/>
      <c r="D57" s="225">
        <v>3</v>
      </c>
      <c r="E57" s="226"/>
      <c r="F57" s="224">
        <v>4</v>
      </c>
      <c r="G57" s="224">
        <v>5</v>
      </c>
      <c r="H57" s="224">
        <v>6</v>
      </c>
    </row>
    <row r="58" spans="1:8" ht="33" customHeight="1">
      <c r="A58" s="185">
        <v>1</v>
      </c>
      <c r="B58" s="454" t="s">
        <v>108</v>
      </c>
      <c r="C58" s="455"/>
      <c r="D58" s="467">
        <v>1111.11</v>
      </c>
      <c r="E58" s="468"/>
      <c r="F58" s="185">
        <v>6</v>
      </c>
      <c r="G58" s="185">
        <v>3</v>
      </c>
      <c r="H58" s="187">
        <v>20000</v>
      </c>
    </row>
    <row r="59" spans="1:8" ht="15.75">
      <c r="A59" s="185"/>
      <c r="B59" s="458"/>
      <c r="C59" s="459"/>
      <c r="D59" s="232"/>
      <c r="E59" s="233"/>
      <c r="F59" s="185"/>
      <c r="G59" s="185"/>
      <c r="H59" s="187"/>
    </row>
    <row r="60" spans="1:8" ht="15.75">
      <c r="A60" s="219"/>
      <c r="B60" s="469" t="s">
        <v>3</v>
      </c>
      <c r="C60" s="469"/>
      <c r="D60" s="469"/>
      <c r="E60" s="469"/>
      <c r="F60" s="219"/>
      <c r="G60" s="219"/>
      <c r="H60" s="188">
        <f>H58</f>
        <v>20000</v>
      </c>
    </row>
    <row r="61" spans="1:8" ht="9.75" customHeight="1">
      <c r="A61" s="175"/>
      <c r="B61" s="470"/>
      <c r="C61" s="471"/>
      <c r="D61" s="470"/>
      <c r="E61" s="471"/>
      <c r="F61" s="175"/>
      <c r="G61" s="175"/>
      <c r="H61" s="175"/>
    </row>
    <row r="62" spans="1:8" ht="17.25" customHeight="1">
      <c r="A62" s="334" t="s">
        <v>318</v>
      </c>
      <c r="B62" s="444"/>
      <c r="C62" s="444"/>
      <c r="D62" s="444"/>
      <c r="E62" s="444"/>
      <c r="F62" s="444"/>
      <c r="G62" s="444"/>
      <c r="H62" s="444"/>
    </row>
    <row r="63" spans="1:8" ht="12.75">
      <c r="A63" s="444"/>
      <c r="B63" s="444"/>
      <c r="C63" s="444"/>
      <c r="D63" s="444"/>
      <c r="E63" s="444"/>
      <c r="F63" s="444"/>
      <c r="G63" s="444"/>
      <c r="H63" s="444"/>
    </row>
    <row r="64" spans="1:8" ht="12.75">
      <c r="A64" s="221"/>
      <c r="B64" s="221"/>
      <c r="C64" s="221"/>
      <c r="D64" s="221"/>
      <c r="E64" s="221"/>
      <c r="F64" s="221"/>
      <c r="G64" s="221"/>
      <c r="H64" s="221"/>
    </row>
    <row r="65" spans="1:8" ht="15.75">
      <c r="A65" s="172"/>
      <c r="B65" s="171" t="s">
        <v>57</v>
      </c>
      <c r="C65" s="171">
        <v>119</v>
      </c>
      <c r="D65" s="172"/>
      <c r="E65" s="172"/>
      <c r="F65" s="172"/>
      <c r="G65" s="172"/>
      <c r="H65" s="172"/>
    </row>
    <row r="66" spans="1:8" ht="15.75">
      <c r="A66" s="172"/>
      <c r="B66" s="445" t="s">
        <v>58</v>
      </c>
      <c r="C66" s="446"/>
      <c r="D66" s="446"/>
      <c r="E66" s="447" t="s">
        <v>307</v>
      </c>
      <c r="F66" s="337"/>
      <c r="G66" s="337"/>
      <c r="H66" s="337"/>
    </row>
    <row r="67" spans="1:8" ht="15.75">
      <c r="A67" s="172"/>
      <c r="B67" s="446"/>
      <c r="C67" s="446"/>
      <c r="D67" s="446"/>
      <c r="E67" s="337"/>
      <c r="F67" s="337"/>
      <c r="G67" s="337"/>
      <c r="H67" s="337"/>
    </row>
    <row r="68" spans="1:8" ht="15.75">
      <c r="A68" s="172"/>
      <c r="B68" s="172"/>
      <c r="C68" s="172"/>
      <c r="D68" s="172"/>
      <c r="E68" s="172"/>
      <c r="F68" s="172"/>
      <c r="G68" s="172"/>
      <c r="H68" s="172"/>
    </row>
    <row r="69" spans="1:8" ht="63" customHeight="1">
      <c r="A69" s="234" t="s">
        <v>39</v>
      </c>
      <c r="B69" s="474" t="s">
        <v>63</v>
      </c>
      <c r="C69" s="474"/>
      <c r="D69" s="474"/>
      <c r="E69" s="474"/>
      <c r="F69" s="474"/>
      <c r="G69" s="235" t="s">
        <v>319</v>
      </c>
      <c r="H69" s="236" t="s">
        <v>320</v>
      </c>
    </row>
    <row r="70" spans="1:8" ht="33.75" customHeight="1">
      <c r="A70" s="224">
        <v>1</v>
      </c>
      <c r="B70" s="475">
        <v>2</v>
      </c>
      <c r="C70" s="475"/>
      <c r="D70" s="475"/>
      <c r="E70" s="475"/>
      <c r="F70" s="475"/>
      <c r="G70" s="224">
        <v>3</v>
      </c>
      <c r="H70" s="224">
        <v>4</v>
      </c>
    </row>
    <row r="71" spans="1:8" ht="23.25" customHeight="1">
      <c r="A71" s="224">
        <v>1</v>
      </c>
      <c r="B71" s="467" t="s">
        <v>321</v>
      </c>
      <c r="C71" s="476"/>
      <c r="D71" s="476"/>
      <c r="E71" s="476"/>
      <c r="F71" s="468"/>
      <c r="G71" s="224" t="s">
        <v>6</v>
      </c>
      <c r="H71" s="237"/>
    </row>
    <row r="72" spans="1:8" ht="15.75">
      <c r="A72" s="238" t="s">
        <v>64</v>
      </c>
      <c r="B72" s="467" t="s">
        <v>66</v>
      </c>
      <c r="C72" s="476"/>
      <c r="D72" s="476"/>
      <c r="E72" s="476"/>
      <c r="F72" s="468"/>
      <c r="G72" s="218">
        <v>7552200</v>
      </c>
      <c r="H72" s="237">
        <f>G72*22%</f>
        <v>1661484</v>
      </c>
    </row>
    <row r="73" spans="1:8" ht="15.75">
      <c r="A73" s="238" t="s">
        <v>65</v>
      </c>
      <c r="B73" s="467" t="s">
        <v>67</v>
      </c>
      <c r="C73" s="476"/>
      <c r="D73" s="476"/>
      <c r="E73" s="476"/>
      <c r="F73" s="468"/>
      <c r="G73" s="224"/>
      <c r="H73" s="237"/>
    </row>
    <row r="74" spans="1:8" ht="15.75">
      <c r="A74" s="238" t="s">
        <v>68</v>
      </c>
      <c r="B74" s="467" t="s">
        <v>322</v>
      </c>
      <c r="C74" s="476"/>
      <c r="D74" s="476"/>
      <c r="E74" s="476"/>
      <c r="F74" s="468"/>
      <c r="G74" s="224" t="s">
        <v>6</v>
      </c>
      <c r="H74" s="237"/>
    </row>
    <row r="75" spans="1:8" ht="31.5" customHeight="1">
      <c r="A75" s="239" t="s">
        <v>69</v>
      </c>
      <c r="B75" s="450" t="s">
        <v>71</v>
      </c>
      <c r="C75" s="472"/>
      <c r="D75" s="472"/>
      <c r="E75" s="472"/>
      <c r="F75" s="451"/>
      <c r="G75" s="218">
        <v>7552200</v>
      </c>
      <c r="H75" s="237">
        <f>G75*2.9%</f>
        <v>219013.8</v>
      </c>
    </row>
    <row r="76" spans="1:8" ht="32.25" customHeight="1">
      <c r="A76" s="239" t="s">
        <v>70</v>
      </c>
      <c r="B76" s="450" t="s">
        <v>86</v>
      </c>
      <c r="C76" s="472"/>
      <c r="D76" s="472"/>
      <c r="E76" s="472"/>
      <c r="F76" s="451"/>
      <c r="G76" s="218">
        <v>7552200</v>
      </c>
      <c r="H76" s="237">
        <f>G76*0.2%</f>
        <v>15104.4</v>
      </c>
    </row>
    <row r="77" spans="1:8" ht="31.5" customHeight="1">
      <c r="A77" s="239" t="s">
        <v>323</v>
      </c>
      <c r="B77" s="473" t="s">
        <v>324</v>
      </c>
      <c r="C77" s="473"/>
      <c r="D77" s="473"/>
      <c r="E77" s="473"/>
      <c r="F77" s="473"/>
      <c r="G77" s="218">
        <v>7552200</v>
      </c>
      <c r="H77" s="237">
        <v>385097.8</v>
      </c>
    </row>
    <row r="78" spans="1:8" ht="15.75">
      <c r="A78" s="185"/>
      <c r="B78" s="469" t="s">
        <v>72</v>
      </c>
      <c r="C78" s="469"/>
      <c r="D78" s="469"/>
      <c r="E78" s="469"/>
      <c r="F78" s="469"/>
      <c r="G78" s="240" t="s">
        <v>6</v>
      </c>
      <c r="H78" s="241">
        <f>H72+H75+H76+H77</f>
        <v>2280700</v>
      </c>
    </row>
    <row r="79" spans="1:8" ht="15.75">
      <c r="A79" s="172"/>
      <c r="B79" s="172"/>
      <c r="C79" s="172"/>
      <c r="D79" s="172"/>
      <c r="E79" s="172"/>
      <c r="F79" s="172"/>
      <c r="G79" s="172"/>
      <c r="H79" s="172"/>
    </row>
    <row r="80" spans="1:8" ht="15.75">
      <c r="A80" s="172"/>
      <c r="B80" s="172"/>
      <c r="C80" s="172"/>
      <c r="D80" s="172"/>
      <c r="E80" s="172"/>
      <c r="F80" s="172"/>
      <c r="G80" s="172"/>
      <c r="H80" s="172"/>
    </row>
    <row r="81" spans="1:8" ht="15.75">
      <c r="A81" s="172"/>
      <c r="B81" s="172"/>
      <c r="C81" s="172"/>
      <c r="D81" s="172"/>
      <c r="E81" s="172"/>
      <c r="F81" s="172"/>
      <c r="G81" s="172"/>
      <c r="H81" s="172"/>
    </row>
    <row r="82" spans="1:8" ht="15.75">
      <c r="A82" s="172"/>
      <c r="B82" s="172"/>
      <c r="C82" s="172"/>
      <c r="D82" s="172"/>
      <c r="E82" s="172"/>
      <c r="F82" s="172"/>
      <c r="G82" s="172"/>
      <c r="H82" s="172"/>
    </row>
    <row r="83" spans="1:8" ht="15.75">
      <c r="A83" s="172"/>
      <c r="B83" s="172"/>
      <c r="C83" s="172"/>
      <c r="D83" s="172"/>
      <c r="E83" s="172"/>
      <c r="F83" s="172"/>
      <c r="G83" s="172"/>
      <c r="H83" s="172"/>
    </row>
    <row r="84" spans="1:8" ht="15.75">
      <c r="A84" s="172"/>
      <c r="B84" s="172"/>
      <c r="C84" s="172"/>
      <c r="D84" s="172"/>
      <c r="E84" s="172"/>
      <c r="F84" s="172"/>
      <c r="G84" s="172"/>
      <c r="H84" s="172"/>
    </row>
    <row r="85" spans="1:8" ht="15.75">
      <c r="A85" s="172"/>
      <c r="B85" s="172"/>
      <c r="C85" s="172"/>
      <c r="D85" s="172"/>
      <c r="E85" s="172"/>
      <c r="F85" s="172"/>
      <c r="G85" s="172"/>
      <c r="H85" s="172"/>
    </row>
    <row r="86" spans="1:8" ht="15.75">
      <c r="A86" s="172"/>
      <c r="B86" s="172"/>
      <c r="C86" s="172"/>
      <c r="D86" s="172"/>
      <c r="E86" s="172"/>
      <c r="F86" s="172"/>
      <c r="G86" s="172"/>
      <c r="H86" s="172"/>
    </row>
    <row r="87" spans="1:8" ht="15.75">
      <c r="A87" s="172"/>
      <c r="B87" s="172"/>
      <c r="C87" s="172"/>
      <c r="D87" s="172"/>
      <c r="E87" s="172"/>
      <c r="F87" s="172"/>
      <c r="G87" s="172"/>
      <c r="H87" s="172"/>
    </row>
  </sheetData>
  <sheetProtection/>
  <mergeCells count="65"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74:F74"/>
    <mergeCell ref="B60:C60"/>
    <mergeCell ref="D60:E60"/>
    <mergeCell ref="B61:C61"/>
    <mergeCell ref="D61:E61"/>
    <mergeCell ref="A62:H63"/>
    <mergeCell ref="B66:D67"/>
    <mergeCell ref="E66:H67"/>
    <mergeCell ref="B56:C56"/>
    <mergeCell ref="D56:E56"/>
    <mergeCell ref="B57:C57"/>
    <mergeCell ref="B58:C58"/>
    <mergeCell ref="D58:E58"/>
    <mergeCell ref="B59:C59"/>
    <mergeCell ref="B46:C46"/>
    <mergeCell ref="B47:C47"/>
    <mergeCell ref="A48:C48"/>
    <mergeCell ref="D48:E48"/>
    <mergeCell ref="A51:H51"/>
    <mergeCell ref="B53:D54"/>
    <mergeCell ref="E53:H54"/>
    <mergeCell ref="B43:C43"/>
    <mergeCell ref="D43:E43"/>
    <mergeCell ref="B44:C44"/>
    <mergeCell ref="D44:E44"/>
    <mergeCell ref="B45:C45"/>
    <mergeCell ref="D45:E45"/>
    <mergeCell ref="B33:C33"/>
    <mergeCell ref="B34:C34"/>
    <mergeCell ref="A35:C35"/>
    <mergeCell ref="D35:E35"/>
    <mergeCell ref="A38:H38"/>
    <mergeCell ref="B40:D41"/>
    <mergeCell ref="E40:H41"/>
    <mergeCell ref="B30:C30"/>
    <mergeCell ref="D30:E30"/>
    <mergeCell ref="B31:C31"/>
    <mergeCell ref="D31:E31"/>
    <mergeCell ref="B32:C32"/>
    <mergeCell ref="D32:E32"/>
    <mergeCell ref="D11:D12"/>
    <mergeCell ref="E11:G11"/>
    <mergeCell ref="A23:B23"/>
    <mergeCell ref="A25:H25"/>
    <mergeCell ref="B27:D28"/>
    <mergeCell ref="E27:H28"/>
    <mergeCell ref="A1:I2"/>
    <mergeCell ref="B3:H3"/>
    <mergeCell ref="B6:D6"/>
    <mergeCell ref="E6:H6"/>
    <mergeCell ref="A8:H8"/>
    <mergeCell ref="A10:A12"/>
    <mergeCell ref="B10:B12"/>
    <mergeCell ref="C10:C12"/>
    <mergeCell ref="D10:G10"/>
    <mergeCell ref="H10:H1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7" zoomScaleNormal="87" zoomScalePageLayoutView="0" workbookViewId="0" topLeftCell="A1">
      <selection activeCell="J10" sqref="J10"/>
    </sheetView>
  </sheetViews>
  <sheetFormatPr defaultColWidth="9.00390625" defaultRowHeight="12.75"/>
  <cols>
    <col min="1" max="1" width="7.125" style="1" customWidth="1"/>
    <col min="2" max="2" width="20.2539062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2539062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417" t="s">
        <v>428</v>
      </c>
      <c r="B1" s="422"/>
      <c r="C1" s="422"/>
      <c r="D1" s="422"/>
      <c r="E1" s="422"/>
      <c r="F1" s="422"/>
      <c r="G1" s="422"/>
      <c r="H1" s="422"/>
      <c r="I1" s="422"/>
    </row>
    <row r="2" spans="1:9" s="16" customFormat="1" ht="15" customHeight="1">
      <c r="A2" s="422"/>
      <c r="B2" s="422"/>
      <c r="C2" s="422"/>
      <c r="D2" s="422"/>
      <c r="E2" s="422"/>
      <c r="F2" s="422"/>
      <c r="G2" s="422"/>
      <c r="H2" s="422"/>
      <c r="I2" s="422"/>
    </row>
    <row r="3" spans="1:8" ht="15.75">
      <c r="A3" s="15"/>
      <c r="B3" s="417" t="s">
        <v>306</v>
      </c>
      <c r="C3" s="422"/>
      <c r="D3" s="422"/>
      <c r="E3" s="422"/>
      <c r="F3" s="422"/>
      <c r="G3" s="422"/>
      <c r="H3" s="422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2:3" ht="15.75">
      <c r="B5" s="20" t="s">
        <v>57</v>
      </c>
      <c r="C5" s="20">
        <v>111</v>
      </c>
    </row>
    <row r="6" spans="2:8" ht="31.5" customHeight="1">
      <c r="B6" s="423" t="s">
        <v>58</v>
      </c>
      <c r="C6" s="424"/>
      <c r="D6" s="424"/>
      <c r="E6" s="425" t="s">
        <v>307</v>
      </c>
      <c r="F6" s="426"/>
      <c r="G6" s="426"/>
      <c r="H6" s="426"/>
    </row>
    <row r="7" spans="2:8" ht="15.75">
      <c r="B7" s="20"/>
      <c r="C7" s="20"/>
      <c r="D7" s="20"/>
      <c r="E7" s="168"/>
      <c r="F7" s="86"/>
      <c r="G7" s="86"/>
      <c r="H7" s="86"/>
    </row>
    <row r="8" spans="1:8" ht="13.5">
      <c r="A8" s="417" t="s">
        <v>308</v>
      </c>
      <c r="B8" s="427"/>
      <c r="C8" s="427"/>
      <c r="D8" s="427"/>
      <c r="E8" s="427"/>
      <c r="F8" s="427"/>
      <c r="G8" s="427"/>
      <c r="H8" s="427"/>
    </row>
    <row r="10" spans="1:8" ht="31.5" customHeight="1">
      <c r="A10" s="428" t="s">
        <v>39</v>
      </c>
      <c r="B10" s="431" t="s">
        <v>52</v>
      </c>
      <c r="C10" s="431" t="s">
        <v>55</v>
      </c>
      <c r="D10" s="434" t="s">
        <v>309</v>
      </c>
      <c r="E10" s="435"/>
      <c r="F10" s="435"/>
      <c r="G10" s="436"/>
      <c r="H10" s="437" t="s">
        <v>312</v>
      </c>
    </row>
    <row r="11" spans="1:8" ht="15">
      <c r="A11" s="429"/>
      <c r="B11" s="432"/>
      <c r="C11" s="432"/>
      <c r="D11" s="428" t="s">
        <v>53</v>
      </c>
      <c r="E11" s="439" t="s">
        <v>36</v>
      </c>
      <c r="F11" s="440"/>
      <c r="G11" s="441"/>
      <c r="H11" s="438"/>
    </row>
    <row r="12" spans="1:8" ht="62.25" customHeight="1">
      <c r="A12" s="430"/>
      <c r="B12" s="433"/>
      <c r="C12" s="433"/>
      <c r="D12" s="430"/>
      <c r="E12" s="169" t="s">
        <v>54</v>
      </c>
      <c r="F12" s="169" t="s">
        <v>310</v>
      </c>
      <c r="G12" s="169" t="s">
        <v>311</v>
      </c>
      <c r="H12" s="438"/>
    </row>
    <row r="13" spans="1:8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70">
        <v>8</v>
      </c>
    </row>
    <row r="14" spans="1:10" ht="15.75">
      <c r="A14" s="224">
        <v>1</v>
      </c>
      <c r="B14" s="217" t="s">
        <v>85</v>
      </c>
      <c r="C14" s="185">
        <v>1</v>
      </c>
      <c r="D14" s="185">
        <f>E14+G14</f>
        <v>33125.83</v>
      </c>
      <c r="E14" s="185">
        <v>17468</v>
      </c>
      <c r="F14" s="185"/>
      <c r="G14" s="185">
        <v>15657.83</v>
      </c>
      <c r="H14" s="218">
        <v>397510</v>
      </c>
      <c r="J14" s="39"/>
    </row>
    <row r="15" spans="1:10" s="16" customFormat="1" ht="15.75">
      <c r="A15" s="224">
        <v>2</v>
      </c>
      <c r="B15" s="217" t="s">
        <v>382</v>
      </c>
      <c r="C15" s="185">
        <v>1</v>
      </c>
      <c r="D15" s="185">
        <f>E15+G15</f>
        <v>30722</v>
      </c>
      <c r="E15" s="185">
        <v>15722</v>
      </c>
      <c r="F15" s="185"/>
      <c r="G15" s="185">
        <v>15000</v>
      </c>
      <c r="H15" s="218">
        <f>D15*C15*12</f>
        <v>368664</v>
      </c>
      <c r="I15" s="2"/>
      <c r="J15" s="2"/>
    </row>
    <row r="16" spans="1:10" ht="15.75">
      <c r="A16" s="224">
        <v>3</v>
      </c>
      <c r="B16" s="217" t="s">
        <v>383</v>
      </c>
      <c r="C16" s="185">
        <v>6</v>
      </c>
      <c r="D16" s="185">
        <f>E16+G16</f>
        <v>26722</v>
      </c>
      <c r="E16" s="185">
        <v>18722</v>
      </c>
      <c r="F16" s="185"/>
      <c r="G16" s="185">
        <v>8000</v>
      </c>
      <c r="H16" s="218">
        <f aca="true" t="shared" si="0" ref="H16:H21">C16*D16*12</f>
        <v>1923984</v>
      </c>
      <c r="I16" s="16"/>
      <c r="J16" s="16"/>
    </row>
    <row r="17" spans="1:8" ht="15" customHeight="1">
      <c r="A17" s="224">
        <v>4</v>
      </c>
      <c r="B17" s="217" t="s">
        <v>384</v>
      </c>
      <c r="C17" s="185">
        <v>11.5</v>
      </c>
      <c r="D17" s="185">
        <f>E17+G17</f>
        <v>24271</v>
      </c>
      <c r="E17" s="185">
        <v>15071</v>
      </c>
      <c r="F17" s="185"/>
      <c r="G17" s="185">
        <v>9200</v>
      </c>
      <c r="H17" s="218">
        <f t="shared" si="0"/>
        <v>3349398</v>
      </c>
    </row>
    <row r="18" spans="1:8" ht="15.75">
      <c r="A18" s="224">
        <v>5</v>
      </c>
      <c r="B18" s="217" t="s">
        <v>385</v>
      </c>
      <c r="C18" s="185">
        <v>1</v>
      </c>
      <c r="D18" s="185">
        <f>E18+G18</f>
        <v>24055</v>
      </c>
      <c r="E18" s="185">
        <v>14055</v>
      </c>
      <c r="F18" s="185"/>
      <c r="G18" s="185">
        <v>10000</v>
      </c>
      <c r="H18" s="218">
        <f t="shared" si="0"/>
        <v>288660</v>
      </c>
    </row>
    <row r="19" spans="1:8" ht="21" customHeight="1">
      <c r="A19" s="224">
        <v>6</v>
      </c>
      <c r="B19" s="217" t="s">
        <v>386</v>
      </c>
      <c r="C19" s="185">
        <v>2</v>
      </c>
      <c r="D19" s="185">
        <f>E19+G19+F19</f>
        <v>21463</v>
      </c>
      <c r="E19" s="185">
        <v>11642</v>
      </c>
      <c r="F19" s="185">
        <v>5821</v>
      </c>
      <c r="G19" s="185">
        <v>4000</v>
      </c>
      <c r="H19" s="218">
        <f t="shared" si="0"/>
        <v>515112</v>
      </c>
    </row>
    <row r="20" spans="1:8" ht="15.75">
      <c r="A20" s="224">
        <v>7</v>
      </c>
      <c r="B20" s="217" t="s">
        <v>388</v>
      </c>
      <c r="C20" s="185">
        <v>1</v>
      </c>
      <c r="D20" s="185">
        <f>E20+G20</f>
        <v>22055</v>
      </c>
      <c r="E20" s="185">
        <v>14055</v>
      </c>
      <c r="F20" s="185"/>
      <c r="G20" s="185">
        <v>8000</v>
      </c>
      <c r="H20" s="218">
        <f t="shared" si="0"/>
        <v>264660</v>
      </c>
    </row>
    <row r="21" spans="1:10" s="16" customFormat="1" ht="15.75">
      <c r="A21" s="224">
        <v>8</v>
      </c>
      <c r="B21" s="217" t="s">
        <v>387</v>
      </c>
      <c r="C21" s="185">
        <v>1</v>
      </c>
      <c r="D21" s="185">
        <f>E21+G21</f>
        <v>22559</v>
      </c>
      <c r="E21" s="185">
        <v>12559</v>
      </c>
      <c r="F21" s="185"/>
      <c r="G21" s="185">
        <v>10000</v>
      </c>
      <c r="H21" s="218">
        <f t="shared" si="0"/>
        <v>270708</v>
      </c>
      <c r="I21" s="2"/>
      <c r="J21" s="2"/>
    </row>
    <row r="22" spans="1:10" ht="15.75">
      <c r="A22" s="224">
        <v>9</v>
      </c>
      <c r="B22" s="217" t="s">
        <v>368</v>
      </c>
      <c r="C22" s="185">
        <v>1</v>
      </c>
      <c r="D22" s="185">
        <f>E22+G22</f>
        <v>12792</v>
      </c>
      <c r="E22" s="185">
        <v>11650</v>
      </c>
      <c r="F22" s="185"/>
      <c r="G22" s="185">
        <v>1142</v>
      </c>
      <c r="H22" s="218">
        <f>C22*D22*12</f>
        <v>153504</v>
      </c>
      <c r="I22" s="16"/>
      <c r="J22" s="16"/>
    </row>
    <row r="23" spans="1:8" ht="15" customHeight="1">
      <c r="A23" s="442" t="s">
        <v>56</v>
      </c>
      <c r="B23" s="443"/>
      <c r="C23" s="219">
        <f>C14+C15+C22+C16+C17+C18+C19+C21+C20</f>
        <v>25.5</v>
      </c>
      <c r="D23" s="219" t="s">
        <v>6</v>
      </c>
      <c r="E23" s="219" t="s">
        <v>6</v>
      </c>
      <c r="F23" s="219" t="s">
        <v>6</v>
      </c>
      <c r="G23" s="219" t="s">
        <v>6</v>
      </c>
      <c r="H23" s="220">
        <f>H14+H15+H16+H17+H18+H19+H20+H21+H22</f>
        <v>7532200</v>
      </c>
    </row>
    <row r="24" spans="1:8" ht="45" customHeight="1">
      <c r="A24" s="172"/>
      <c r="B24" s="172"/>
      <c r="C24" s="172"/>
      <c r="D24" s="172"/>
      <c r="E24" s="172"/>
      <c r="F24" s="172"/>
      <c r="G24" s="172"/>
      <c r="H24" s="172"/>
    </row>
    <row r="25" spans="1:8" ht="13.5">
      <c r="A25" s="334" t="s">
        <v>315</v>
      </c>
      <c r="B25" s="444"/>
      <c r="C25" s="444"/>
      <c r="D25" s="444"/>
      <c r="E25" s="444"/>
      <c r="F25" s="444"/>
      <c r="G25" s="444"/>
      <c r="H25" s="444"/>
    </row>
    <row r="26" spans="1:8" ht="15.75">
      <c r="A26" s="172"/>
      <c r="B26" s="171" t="s">
        <v>57</v>
      </c>
      <c r="C26" s="171">
        <v>112</v>
      </c>
      <c r="D26" s="172"/>
      <c r="E26" s="172"/>
      <c r="F26" s="172"/>
      <c r="G26" s="172"/>
      <c r="H26" s="172"/>
    </row>
    <row r="27" spans="1:8" ht="15.75">
      <c r="A27" s="172"/>
      <c r="B27" s="445" t="s">
        <v>58</v>
      </c>
      <c r="C27" s="446"/>
      <c r="D27" s="446"/>
      <c r="E27" s="447" t="s">
        <v>307</v>
      </c>
      <c r="F27" s="337"/>
      <c r="G27" s="337"/>
      <c r="H27" s="337"/>
    </row>
    <row r="28" spans="1:8" ht="15.75">
      <c r="A28" s="172"/>
      <c r="B28" s="446"/>
      <c r="C28" s="446"/>
      <c r="D28" s="446"/>
      <c r="E28" s="337"/>
      <c r="F28" s="337"/>
      <c r="G28" s="337"/>
      <c r="H28" s="337"/>
    </row>
    <row r="29" spans="1:8" ht="15.75">
      <c r="A29" s="172"/>
      <c r="B29" s="172"/>
      <c r="C29" s="172"/>
      <c r="D29" s="172"/>
      <c r="E29" s="172"/>
      <c r="F29" s="172"/>
      <c r="G29" s="172"/>
      <c r="H29" s="172"/>
    </row>
    <row r="30" spans="1:8" ht="47.25">
      <c r="A30" s="222" t="s">
        <v>39</v>
      </c>
      <c r="B30" s="448" t="s">
        <v>59</v>
      </c>
      <c r="C30" s="449"/>
      <c r="D30" s="450" t="s">
        <v>313</v>
      </c>
      <c r="E30" s="451"/>
      <c r="F30" s="223" t="s">
        <v>314</v>
      </c>
      <c r="G30" s="223" t="s">
        <v>61</v>
      </c>
      <c r="H30" s="223" t="s">
        <v>62</v>
      </c>
    </row>
    <row r="31" spans="1:8" ht="15.75">
      <c r="A31" s="224">
        <v>1</v>
      </c>
      <c r="B31" s="452">
        <v>2</v>
      </c>
      <c r="C31" s="453"/>
      <c r="D31" s="452">
        <v>3</v>
      </c>
      <c r="E31" s="453"/>
      <c r="F31" s="224">
        <v>4</v>
      </c>
      <c r="G31" s="224">
        <v>5</v>
      </c>
      <c r="H31" s="224">
        <v>6</v>
      </c>
    </row>
    <row r="32" spans="1:8" ht="17.25" customHeight="1">
      <c r="A32" s="224">
        <v>1</v>
      </c>
      <c r="B32" s="454" t="s">
        <v>109</v>
      </c>
      <c r="C32" s="455"/>
      <c r="D32" s="456">
        <v>100</v>
      </c>
      <c r="E32" s="457"/>
      <c r="F32" s="185">
        <v>20</v>
      </c>
      <c r="G32" s="185">
        <v>5</v>
      </c>
      <c r="H32" s="187">
        <v>10000</v>
      </c>
    </row>
    <row r="33" spans="1:8" ht="19.5" customHeight="1">
      <c r="A33" s="224">
        <v>2</v>
      </c>
      <c r="B33" s="458" t="s">
        <v>110</v>
      </c>
      <c r="C33" s="459"/>
      <c r="D33" s="227"/>
      <c r="E33" s="228">
        <v>0</v>
      </c>
      <c r="F33" s="185">
        <v>0</v>
      </c>
      <c r="G33" s="185">
        <v>0</v>
      </c>
      <c r="H33" s="187">
        <v>0</v>
      </c>
    </row>
    <row r="34" spans="1:8" ht="15" customHeight="1">
      <c r="A34" s="224">
        <v>3</v>
      </c>
      <c r="B34" s="458" t="s">
        <v>111</v>
      </c>
      <c r="C34" s="460"/>
      <c r="D34" s="227"/>
      <c r="E34" s="228">
        <v>0</v>
      </c>
      <c r="F34" s="185">
        <v>0</v>
      </c>
      <c r="G34" s="185">
        <v>0</v>
      </c>
      <c r="H34" s="187">
        <f>E34*F34*G34</f>
        <v>0</v>
      </c>
    </row>
    <row r="35" spans="1:10" s="16" customFormat="1" ht="15.75">
      <c r="A35" s="454" t="s">
        <v>56</v>
      </c>
      <c r="B35" s="346"/>
      <c r="C35" s="347"/>
      <c r="D35" s="461" t="s">
        <v>6</v>
      </c>
      <c r="E35" s="462"/>
      <c r="F35" s="229" t="s">
        <v>6</v>
      </c>
      <c r="G35" s="229" t="s">
        <v>6</v>
      </c>
      <c r="H35" s="188">
        <f>H32+H33+H34</f>
        <v>10000</v>
      </c>
      <c r="I35" s="2"/>
      <c r="J35" s="2"/>
    </row>
    <row r="36" spans="1:10" ht="15.75">
      <c r="A36" s="172"/>
      <c r="B36" s="172"/>
      <c r="C36" s="172"/>
      <c r="D36" s="172"/>
      <c r="E36" s="172"/>
      <c r="F36" s="172"/>
      <c r="G36" s="172"/>
      <c r="H36" s="172"/>
      <c r="I36" s="16"/>
      <c r="J36" s="16"/>
    </row>
    <row r="37" spans="1:8" ht="39.75" customHeight="1">
      <c r="A37" s="172"/>
      <c r="B37" s="172"/>
      <c r="C37" s="172"/>
      <c r="D37" s="172"/>
      <c r="E37" s="172"/>
      <c r="F37" s="172"/>
      <c r="G37" s="172"/>
      <c r="H37" s="172"/>
    </row>
    <row r="38" spans="1:8" ht="13.5">
      <c r="A38" s="334" t="s">
        <v>315</v>
      </c>
      <c r="B38" s="444"/>
      <c r="C38" s="444"/>
      <c r="D38" s="444"/>
      <c r="E38" s="444"/>
      <c r="F38" s="444"/>
      <c r="G38" s="444"/>
      <c r="H38" s="444"/>
    </row>
    <row r="39" spans="1:8" ht="20.25" customHeight="1">
      <c r="A39" s="172"/>
      <c r="B39" s="171" t="s">
        <v>57</v>
      </c>
      <c r="C39" s="171">
        <v>112</v>
      </c>
      <c r="D39" s="172"/>
      <c r="E39" s="172"/>
      <c r="F39" s="172"/>
      <c r="G39" s="172"/>
      <c r="H39" s="172"/>
    </row>
    <row r="40" spans="1:8" ht="15.75">
      <c r="A40" s="172"/>
      <c r="B40" s="445" t="s">
        <v>58</v>
      </c>
      <c r="C40" s="446"/>
      <c r="D40" s="446"/>
      <c r="E40" s="447" t="s">
        <v>35</v>
      </c>
      <c r="F40" s="337"/>
      <c r="G40" s="337"/>
      <c r="H40" s="337"/>
    </row>
    <row r="41" spans="1:8" ht="15.75">
      <c r="A41" s="172"/>
      <c r="B41" s="446"/>
      <c r="C41" s="446"/>
      <c r="D41" s="446"/>
      <c r="E41" s="337"/>
      <c r="F41" s="337"/>
      <c r="G41" s="337"/>
      <c r="H41" s="337"/>
    </row>
    <row r="42" spans="1:8" ht="15.75">
      <c r="A42" s="172"/>
      <c r="B42" s="172"/>
      <c r="C42" s="172"/>
      <c r="D42" s="172"/>
      <c r="E42" s="172"/>
      <c r="F42" s="172"/>
      <c r="G42" s="172"/>
      <c r="H42" s="172"/>
    </row>
    <row r="43" spans="1:8" ht="47.25">
      <c r="A43" s="222" t="s">
        <v>39</v>
      </c>
      <c r="B43" s="448" t="s">
        <v>59</v>
      </c>
      <c r="C43" s="449"/>
      <c r="D43" s="450" t="s">
        <v>313</v>
      </c>
      <c r="E43" s="451"/>
      <c r="F43" s="223" t="s">
        <v>314</v>
      </c>
      <c r="G43" s="223" t="s">
        <v>61</v>
      </c>
      <c r="H43" s="223" t="s">
        <v>62</v>
      </c>
    </row>
    <row r="44" spans="1:8" ht="15" customHeight="1">
      <c r="A44" s="224">
        <v>1</v>
      </c>
      <c r="B44" s="452">
        <v>2</v>
      </c>
      <c r="C44" s="453"/>
      <c r="D44" s="452">
        <v>3</v>
      </c>
      <c r="E44" s="453"/>
      <c r="F44" s="224">
        <v>4</v>
      </c>
      <c r="G44" s="224">
        <v>5</v>
      </c>
      <c r="H44" s="224">
        <v>6</v>
      </c>
    </row>
    <row r="45" spans="1:8" ht="15" customHeight="1">
      <c r="A45" s="224">
        <v>1</v>
      </c>
      <c r="B45" s="454" t="s">
        <v>109</v>
      </c>
      <c r="C45" s="455"/>
      <c r="D45" s="456">
        <v>100</v>
      </c>
      <c r="E45" s="457"/>
      <c r="F45" s="185">
        <v>2</v>
      </c>
      <c r="G45" s="185">
        <v>5</v>
      </c>
      <c r="H45" s="187">
        <v>1000</v>
      </c>
    </row>
    <row r="46" spans="1:8" ht="15.75">
      <c r="A46" s="224">
        <v>2</v>
      </c>
      <c r="B46" s="458" t="s">
        <v>110</v>
      </c>
      <c r="C46" s="459"/>
      <c r="D46" s="227"/>
      <c r="E46" s="228">
        <v>0</v>
      </c>
      <c r="F46" s="185">
        <v>0</v>
      </c>
      <c r="G46" s="185">
        <v>0</v>
      </c>
      <c r="H46" s="187">
        <v>0</v>
      </c>
    </row>
    <row r="47" spans="1:8" ht="15" customHeight="1">
      <c r="A47" s="224">
        <v>3</v>
      </c>
      <c r="B47" s="458" t="s">
        <v>111</v>
      </c>
      <c r="C47" s="460"/>
      <c r="D47" s="227"/>
      <c r="E47" s="228">
        <v>0</v>
      </c>
      <c r="F47" s="185">
        <v>0</v>
      </c>
      <c r="G47" s="185">
        <v>0</v>
      </c>
      <c r="H47" s="187">
        <f>E47*F47*G47</f>
        <v>0</v>
      </c>
    </row>
    <row r="48" spans="1:8" ht="15.75">
      <c r="A48" s="454" t="s">
        <v>56</v>
      </c>
      <c r="B48" s="346"/>
      <c r="C48" s="347"/>
      <c r="D48" s="461" t="s">
        <v>6</v>
      </c>
      <c r="E48" s="462"/>
      <c r="F48" s="229" t="s">
        <v>6</v>
      </c>
      <c r="G48" s="229" t="s">
        <v>6</v>
      </c>
      <c r="H48" s="188">
        <f>H45+H46+H47</f>
        <v>1000</v>
      </c>
    </row>
    <row r="49" spans="1:8" ht="15.75">
      <c r="A49" s="172"/>
      <c r="B49" s="172"/>
      <c r="C49" s="172"/>
      <c r="D49" s="172"/>
      <c r="E49" s="172"/>
      <c r="F49" s="172"/>
      <c r="G49" s="172"/>
      <c r="H49" s="172"/>
    </row>
    <row r="50" spans="1:8" ht="15.75">
      <c r="A50" s="172"/>
      <c r="B50" s="172"/>
      <c r="C50" s="172"/>
      <c r="D50" s="172"/>
      <c r="E50" s="172"/>
      <c r="F50" s="172"/>
      <c r="G50" s="172"/>
      <c r="H50" s="172"/>
    </row>
    <row r="51" spans="1:8" ht="13.5">
      <c r="A51" s="334" t="s">
        <v>316</v>
      </c>
      <c r="B51" s="444"/>
      <c r="C51" s="444"/>
      <c r="D51" s="444"/>
      <c r="E51" s="444"/>
      <c r="F51" s="444"/>
      <c r="G51" s="444"/>
      <c r="H51" s="444"/>
    </row>
    <row r="52" spans="1:8" ht="15.75">
      <c r="A52" s="172"/>
      <c r="B52" s="171" t="s">
        <v>57</v>
      </c>
      <c r="C52" s="171">
        <v>111</v>
      </c>
      <c r="D52" s="172"/>
      <c r="E52" s="172"/>
      <c r="F52" s="172"/>
      <c r="G52" s="172"/>
      <c r="H52" s="172"/>
    </row>
    <row r="53" spans="1:8" ht="15.75">
      <c r="A53" s="172"/>
      <c r="B53" s="445" t="s">
        <v>58</v>
      </c>
      <c r="C53" s="446"/>
      <c r="D53" s="446"/>
      <c r="E53" s="447" t="s">
        <v>307</v>
      </c>
      <c r="F53" s="337"/>
      <c r="G53" s="337"/>
      <c r="H53" s="337"/>
    </row>
    <row r="54" spans="1:8" ht="15.75">
      <c r="A54" s="172"/>
      <c r="B54" s="446"/>
      <c r="C54" s="446"/>
      <c r="D54" s="446"/>
      <c r="E54" s="337"/>
      <c r="F54" s="337"/>
      <c r="G54" s="337"/>
      <c r="H54" s="337"/>
    </row>
    <row r="55" spans="1:8" ht="15.75">
      <c r="A55" s="172"/>
      <c r="B55" s="172"/>
      <c r="C55" s="172"/>
      <c r="D55" s="172"/>
      <c r="E55" s="172"/>
      <c r="F55" s="172"/>
      <c r="G55" s="172"/>
      <c r="H55" s="172"/>
    </row>
    <row r="56" spans="1:8" ht="30" customHeight="1">
      <c r="A56" s="230" t="s">
        <v>39</v>
      </c>
      <c r="B56" s="463" t="s">
        <v>59</v>
      </c>
      <c r="C56" s="464"/>
      <c r="D56" s="465" t="s">
        <v>313</v>
      </c>
      <c r="E56" s="466"/>
      <c r="F56" s="231" t="s">
        <v>60</v>
      </c>
      <c r="G56" s="231" t="s">
        <v>61</v>
      </c>
      <c r="H56" s="231" t="s">
        <v>317</v>
      </c>
    </row>
    <row r="57" spans="1:8" ht="15.75">
      <c r="A57" s="224">
        <v>1</v>
      </c>
      <c r="B57" s="452">
        <v>2</v>
      </c>
      <c r="C57" s="453"/>
      <c r="D57" s="225">
        <v>3</v>
      </c>
      <c r="E57" s="226"/>
      <c r="F57" s="224">
        <v>4</v>
      </c>
      <c r="G57" s="224">
        <v>5</v>
      </c>
      <c r="H57" s="224">
        <v>6</v>
      </c>
    </row>
    <row r="58" spans="1:8" ht="33" customHeight="1">
      <c r="A58" s="185">
        <v>1</v>
      </c>
      <c r="B58" s="454" t="s">
        <v>108</v>
      </c>
      <c r="C58" s="455"/>
      <c r="D58" s="467">
        <v>1111.11</v>
      </c>
      <c r="E58" s="468"/>
      <c r="F58" s="185">
        <v>6</v>
      </c>
      <c r="G58" s="185">
        <v>3</v>
      </c>
      <c r="H58" s="187">
        <v>20000</v>
      </c>
    </row>
    <row r="59" spans="1:8" ht="15.75">
      <c r="A59" s="185"/>
      <c r="B59" s="458"/>
      <c r="C59" s="459"/>
      <c r="D59" s="232"/>
      <c r="E59" s="233"/>
      <c r="F59" s="185"/>
      <c r="G59" s="185"/>
      <c r="H59" s="187"/>
    </row>
    <row r="60" spans="1:8" ht="15.75">
      <c r="A60" s="219"/>
      <c r="B60" s="469" t="s">
        <v>3</v>
      </c>
      <c r="C60" s="469"/>
      <c r="D60" s="469"/>
      <c r="E60" s="469"/>
      <c r="F60" s="219"/>
      <c r="G60" s="219"/>
      <c r="H60" s="188">
        <f>H58</f>
        <v>20000</v>
      </c>
    </row>
    <row r="61" spans="1:8" ht="9.75" customHeight="1">
      <c r="A61" s="175"/>
      <c r="B61" s="470"/>
      <c r="C61" s="471"/>
      <c r="D61" s="470"/>
      <c r="E61" s="471"/>
      <c r="F61" s="175"/>
      <c r="G61" s="175"/>
      <c r="H61" s="175"/>
    </row>
    <row r="62" spans="1:8" ht="17.25" customHeight="1">
      <c r="A62" s="334" t="s">
        <v>318</v>
      </c>
      <c r="B62" s="444"/>
      <c r="C62" s="444"/>
      <c r="D62" s="444"/>
      <c r="E62" s="444"/>
      <c r="F62" s="444"/>
      <c r="G62" s="444"/>
      <c r="H62" s="444"/>
    </row>
    <row r="63" spans="1:8" ht="12.75">
      <c r="A63" s="444"/>
      <c r="B63" s="444"/>
      <c r="C63" s="444"/>
      <c r="D63" s="444"/>
      <c r="E63" s="444"/>
      <c r="F63" s="444"/>
      <c r="G63" s="444"/>
      <c r="H63" s="444"/>
    </row>
    <row r="64" spans="1:8" ht="12.75">
      <c r="A64" s="221"/>
      <c r="B64" s="221"/>
      <c r="C64" s="221"/>
      <c r="D64" s="221"/>
      <c r="E64" s="221"/>
      <c r="F64" s="221"/>
      <c r="G64" s="221"/>
      <c r="H64" s="221"/>
    </row>
    <row r="65" spans="1:8" ht="15.75">
      <c r="A65" s="172"/>
      <c r="B65" s="171" t="s">
        <v>57</v>
      </c>
      <c r="C65" s="171">
        <v>119</v>
      </c>
      <c r="D65" s="172"/>
      <c r="E65" s="172"/>
      <c r="F65" s="172"/>
      <c r="G65" s="172"/>
      <c r="H65" s="172"/>
    </row>
    <row r="66" spans="1:8" ht="15.75">
      <c r="A66" s="172"/>
      <c r="B66" s="445" t="s">
        <v>58</v>
      </c>
      <c r="C66" s="446"/>
      <c r="D66" s="446"/>
      <c r="E66" s="447" t="s">
        <v>307</v>
      </c>
      <c r="F66" s="337"/>
      <c r="G66" s="337"/>
      <c r="H66" s="337"/>
    </row>
    <row r="67" spans="1:8" ht="15.75">
      <c r="A67" s="172"/>
      <c r="B67" s="446"/>
      <c r="C67" s="446"/>
      <c r="D67" s="446"/>
      <c r="E67" s="337"/>
      <c r="F67" s="337"/>
      <c r="G67" s="337"/>
      <c r="H67" s="337"/>
    </row>
    <row r="68" spans="1:8" ht="15.75">
      <c r="A68" s="172"/>
      <c r="B68" s="172"/>
      <c r="C68" s="172"/>
      <c r="D68" s="172"/>
      <c r="E68" s="172"/>
      <c r="F68" s="172"/>
      <c r="G68" s="172"/>
      <c r="H68" s="172"/>
    </row>
    <row r="69" spans="1:8" ht="63" customHeight="1">
      <c r="A69" s="234" t="s">
        <v>39</v>
      </c>
      <c r="B69" s="474" t="s">
        <v>63</v>
      </c>
      <c r="C69" s="474"/>
      <c r="D69" s="474"/>
      <c r="E69" s="474"/>
      <c r="F69" s="474"/>
      <c r="G69" s="235" t="s">
        <v>319</v>
      </c>
      <c r="H69" s="236" t="s">
        <v>320</v>
      </c>
    </row>
    <row r="70" spans="1:8" ht="33.75" customHeight="1">
      <c r="A70" s="224">
        <v>1</v>
      </c>
      <c r="B70" s="475">
        <v>2</v>
      </c>
      <c r="C70" s="475"/>
      <c r="D70" s="475"/>
      <c r="E70" s="475"/>
      <c r="F70" s="475"/>
      <c r="G70" s="224">
        <v>3</v>
      </c>
      <c r="H70" s="224">
        <v>4</v>
      </c>
    </row>
    <row r="71" spans="1:8" ht="23.25" customHeight="1">
      <c r="A71" s="224">
        <v>1</v>
      </c>
      <c r="B71" s="467" t="s">
        <v>321</v>
      </c>
      <c r="C71" s="476"/>
      <c r="D71" s="476"/>
      <c r="E71" s="476"/>
      <c r="F71" s="468"/>
      <c r="G71" s="224" t="s">
        <v>6</v>
      </c>
      <c r="H71" s="237"/>
    </row>
    <row r="72" spans="1:8" ht="15.75">
      <c r="A72" s="238" t="s">
        <v>64</v>
      </c>
      <c r="B72" s="467" t="s">
        <v>66</v>
      </c>
      <c r="C72" s="476"/>
      <c r="D72" s="476"/>
      <c r="E72" s="476"/>
      <c r="F72" s="468"/>
      <c r="G72" s="218">
        <v>7552200</v>
      </c>
      <c r="H72" s="237">
        <f>G72*22%</f>
        <v>1661484</v>
      </c>
    </row>
    <row r="73" spans="1:8" ht="15.75">
      <c r="A73" s="238" t="s">
        <v>65</v>
      </c>
      <c r="B73" s="467" t="s">
        <v>67</v>
      </c>
      <c r="C73" s="476"/>
      <c r="D73" s="476"/>
      <c r="E73" s="476"/>
      <c r="F73" s="468"/>
      <c r="G73" s="224"/>
      <c r="H73" s="237"/>
    </row>
    <row r="74" spans="1:8" ht="15.75">
      <c r="A74" s="238" t="s">
        <v>68</v>
      </c>
      <c r="B74" s="467" t="s">
        <v>322</v>
      </c>
      <c r="C74" s="476"/>
      <c r="D74" s="476"/>
      <c r="E74" s="476"/>
      <c r="F74" s="468"/>
      <c r="G74" s="224" t="s">
        <v>6</v>
      </c>
      <c r="H74" s="237"/>
    </row>
    <row r="75" spans="1:8" ht="31.5" customHeight="1">
      <c r="A75" s="239" t="s">
        <v>69</v>
      </c>
      <c r="B75" s="450" t="s">
        <v>71</v>
      </c>
      <c r="C75" s="472"/>
      <c r="D75" s="472"/>
      <c r="E75" s="472"/>
      <c r="F75" s="451"/>
      <c r="G75" s="218">
        <v>7552200</v>
      </c>
      <c r="H75" s="237">
        <f>G75*2.9%</f>
        <v>219013.8</v>
      </c>
    </row>
    <row r="76" spans="1:8" ht="32.25" customHeight="1">
      <c r="A76" s="239" t="s">
        <v>70</v>
      </c>
      <c r="B76" s="450" t="s">
        <v>86</v>
      </c>
      <c r="C76" s="472"/>
      <c r="D76" s="472"/>
      <c r="E76" s="472"/>
      <c r="F76" s="451"/>
      <c r="G76" s="218">
        <v>7552200</v>
      </c>
      <c r="H76" s="237">
        <f>G76*0.2%</f>
        <v>15104.4</v>
      </c>
    </row>
    <row r="77" spans="1:8" ht="31.5" customHeight="1">
      <c r="A77" s="239" t="s">
        <v>323</v>
      </c>
      <c r="B77" s="473" t="s">
        <v>324</v>
      </c>
      <c r="C77" s="473"/>
      <c r="D77" s="473"/>
      <c r="E77" s="473"/>
      <c r="F77" s="473"/>
      <c r="G77" s="218">
        <v>7552200</v>
      </c>
      <c r="H77" s="237">
        <v>385097.8</v>
      </c>
    </row>
    <row r="78" spans="1:8" ht="15.75">
      <c r="A78" s="185"/>
      <c r="B78" s="469" t="s">
        <v>72</v>
      </c>
      <c r="C78" s="469"/>
      <c r="D78" s="469"/>
      <c r="E78" s="469"/>
      <c r="F78" s="469"/>
      <c r="G78" s="240" t="s">
        <v>6</v>
      </c>
      <c r="H78" s="241">
        <f>H72+H75+H76+H77</f>
        <v>2280700</v>
      </c>
    </row>
    <row r="79" spans="1:8" ht="15.75">
      <c r="A79" s="172"/>
      <c r="B79" s="172"/>
      <c r="C79" s="172"/>
      <c r="D79" s="172"/>
      <c r="E79" s="172"/>
      <c r="F79" s="172"/>
      <c r="G79" s="172"/>
      <c r="H79" s="172"/>
    </row>
    <row r="80" spans="1:8" ht="15.75">
      <c r="A80" s="172"/>
      <c r="B80" s="172"/>
      <c r="C80" s="172"/>
      <c r="D80" s="172"/>
      <c r="E80" s="172"/>
      <c r="F80" s="172"/>
      <c r="G80" s="172"/>
      <c r="H80" s="172"/>
    </row>
    <row r="81" spans="1:8" ht="15.75">
      <c r="A81" s="172"/>
      <c r="B81" s="172"/>
      <c r="C81" s="172"/>
      <c r="D81" s="172"/>
      <c r="E81" s="172"/>
      <c r="F81" s="172"/>
      <c r="G81" s="172"/>
      <c r="H81" s="172"/>
    </row>
    <row r="82" spans="1:8" ht="15.75">
      <c r="A82" s="172"/>
      <c r="B82" s="172"/>
      <c r="C82" s="172"/>
      <c r="D82" s="172"/>
      <c r="E82" s="172"/>
      <c r="F82" s="172"/>
      <c r="G82" s="172"/>
      <c r="H82" s="172"/>
    </row>
    <row r="83" spans="1:8" ht="15.75">
      <c r="A83" s="172"/>
      <c r="B83" s="172"/>
      <c r="C83" s="172"/>
      <c r="D83" s="172"/>
      <c r="E83" s="172"/>
      <c r="F83" s="172"/>
      <c r="G83" s="172"/>
      <c r="H83" s="172"/>
    </row>
    <row r="84" spans="1:8" ht="15.75">
      <c r="A84" s="172"/>
      <c r="B84" s="172"/>
      <c r="C84" s="172"/>
      <c r="D84" s="172"/>
      <c r="E84" s="172"/>
      <c r="F84" s="172"/>
      <c r="G84" s="172"/>
      <c r="H84" s="172"/>
    </row>
    <row r="85" spans="1:8" ht="15.75">
      <c r="A85" s="172"/>
      <c r="B85" s="172"/>
      <c r="C85" s="172"/>
      <c r="D85" s="172"/>
      <c r="E85" s="172"/>
      <c r="F85" s="172"/>
      <c r="G85" s="172"/>
      <c r="H85" s="172"/>
    </row>
    <row r="86" spans="1:8" ht="15.75">
      <c r="A86" s="172"/>
      <c r="B86" s="172"/>
      <c r="C86" s="172"/>
      <c r="D86" s="172"/>
      <c r="E86" s="172"/>
      <c r="F86" s="172"/>
      <c r="G86" s="172"/>
      <c r="H86" s="172"/>
    </row>
    <row r="87" spans="1:8" ht="15.75">
      <c r="A87" s="172"/>
      <c r="B87" s="172"/>
      <c r="C87" s="172"/>
      <c r="D87" s="172"/>
      <c r="E87" s="172"/>
      <c r="F87" s="172"/>
      <c r="G87" s="172"/>
      <c r="H87" s="172"/>
    </row>
  </sheetData>
  <sheetProtection/>
  <mergeCells count="65"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74:F74"/>
    <mergeCell ref="B60:C60"/>
    <mergeCell ref="D60:E60"/>
    <mergeCell ref="B61:C61"/>
    <mergeCell ref="D61:E61"/>
    <mergeCell ref="A62:H63"/>
    <mergeCell ref="B66:D67"/>
    <mergeCell ref="E66:H67"/>
    <mergeCell ref="B56:C56"/>
    <mergeCell ref="D56:E56"/>
    <mergeCell ref="B57:C57"/>
    <mergeCell ref="B58:C58"/>
    <mergeCell ref="D58:E58"/>
    <mergeCell ref="B59:C59"/>
    <mergeCell ref="B46:C46"/>
    <mergeCell ref="B47:C47"/>
    <mergeCell ref="A48:C48"/>
    <mergeCell ref="D48:E48"/>
    <mergeCell ref="A51:H51"/>
    <mergeCell ref="B53:D54"/>
    <mergeCell ref="E53:H54"/>
    <mergeCell ref="B43:C43"/>
    <mergeCell ref="D43:E43"/>
    <mergeCell ref="B44:C44"/>
    <mergeCell ref="D44:E44"/>
    <mergeCell ref="B45:C45"/>
    <mergeCell ref="D45:E45"/>
    <mergeCell ref="B33:C33"/>
    <mergeCell ref="B34:C34"/>
    <mergeCell ref="A35:C35"/>
    <mergeCell ref="D35:E35"/>
    <mergeCell ref="A38:H38"/>
    <mergeCell ref="B40:D41"/>
    <mergeCell ref="E40:H41"/>
    <mergeCell ref="B30:C30"/>
    <mergeCell ref="D30:E30"/>
    <mergeCell ref="B31:C31"/>
    <mergeCell ref="D31:E31"/>
    <mergeCell ref="B32:C32"/>
    <mergeCell ref="D32:E32"/>
    <mergeCell ref="D11:D12"/>
    <mergeCell ref="E11:G11"/>
    <mergeCell ref="A23:B23"/>
    <mergeCell ref="A25:H25"/>
    <mergeCell ref="B27:D28"/>
    <mergeCell ref="E27:H28"/>
    <mergeCell ref="A1:I2"/>
    <mergeCell ref="B3:H3"/>
    <mergeCell ref="B6:D6"/>
    <mergeCell ref="E6:H6"/>
    <mergeCell ref="A8:H8"/>
    <mergeCell ref="A10:A12"/>
    <mergeCell ref="B10:B12"/>
    <mergeCell ref="C10:C12"/>
    <mergeCell ref="D10:G10"/>
    <mergeCell ref="H10:H1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view="pageBreakPreview" zoomScaleNormal="70" zoomScaleSheetLayoutView="100" zoomScalePageLayoutView="0" workbookViewId="0" topLeftCell="A1">
      <pane ySplit="7" topLeftCell="A63" activePane="bottomLeft" state="frozen"/>
      <selection pane="topLeft" activeCell="A1" sqref="A1"/>
      <selection pane="bottomLeft" activeCell="F72" sqref="F72"/>
    </sheetView>
  </sheetViews>
  <sheetFormatPr defaultColWidth="9.00390625" defaultRowHeight="12.75"/>
  <cols>
    <col min="1" max="2" width="9.125" style="5" customWidth="1"/>
    <col min="3" max="3" width="33.125" style="5" customWidth="1"/>
    <col min="4" max="5" width="7.625" style="5" customWidth="1"/>
    <col min="6" max="6" width="5.375" style="6" customWidth="1"/>
    <col min="7" max="7" width="8.625" style="5" customWidth="1"/>
    <col min="8" max="9" width="14.375" style="5" customWidth="1"/>
    <col min="10" max="10" width="13.625" style="5" customWidth="1"/>
    <col min="11" max="11" width="5.125" style="5" hidden="1" customWidth="1"/>
    <col min="12" max="12" width="13.875" style="9" customWidth="1"/>
    <col min="13" max="13" width="11.75390625" style="5" customWidth="1"/>
    <col min="14" max="14" width="13.125" style="5" bestFit="1" customWidth="1"/>
    <col min="15" max="15" width="9.125" style="5" customWidth="1"/>
    <col min="16" max="16" width="10.125" style="5" bestFit="1" customWidth="1"/>
    <col min="17" max="17" width="69.875" style="5" customWidth="1"/>
    <col min="18" max="16384" width="9.125" style="5" customWidth="1"/>
  </cols>
  <sheetData>
    <row r="1" spans="1:12" ht="15.75" customHeight="1">
      <c r="A1" s="511" t="s">
        <v>419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5.75" customHeight="1">
      <c r="A2" s="24"/>
      <c r="B2" s="24"/>
      <c r="C2" s="517"/>
      <c r="D2" s="517"/>
      <c r="E2" s="517"/>
      <c r="F2" s="517"/>
      <c r="G2" s="517"/>
      <c r="H2" s="517"/>
      <c r="I2" s="517"/>
      <c r="J2" s="24"/>
      <c r="K2" s="24"/>
      <c r="L2" s="24"/>
    </row>
    <row r="3" spans="1:12" ht="6.75" customHeight="1">
      <c r="A3" s="24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3" ht="34.5" customHeight="1">
      <c r="A4" s="510" t="s">
        <v>0</v>
      </c>
      <c r="B4" s="510"/>
      <c r="C4" s="510"/>
      <c r="D4" s="510" t="s">
        <v>32</v>
      </c>
      <c r="E4" s="512" t="s">
        <v>33</v>
      </c>
      <c r="F4" s="513"/>
      <c r="G4" s="514"/>
      <c r="H4" s="512" t="s">
        <v>212</v>
      </c>
      <c r="I4" s="513"/>
      <c r="J4" s="513"/>
      <c r="K4" s="513"/>
      <c r="L4" s="513"/>
      <c r="M4" s="584"/>
    </row>
    <row r="5" spans="1:13" ht="15.75" customHeight="1">
      <c r="A5" s="510"/>
      <c r="B5" s="510"/>
      <c r="C5" s="510"/>
      <c r="D5" s="510"/>
      <c r="E5" s="515" t="s">
        <v>44</v>
      </c>
      <c r="F5" s="504" t="s">
        <v>210</v>
      </c>
      <c r="G5" s="508" t="s">
        <v>211</v>
      </c>
      <c r="H5" s="593" t="s">
        <v>3</v>
      </c>
      <c r="I5" s="585" t="s">
        <v>4</v>
      </c>
      <c r="J5" s="586"/>
      <c r="K5" s="586"/>
      <c r="L5" s="586"/>
      <c r="M5" s="584"/>
    </row>
    <row r="6" spans="1:13" ht="93" customHeight="1">
      <c r="A6" s="510"/>
      <c r="B6" s="510"/>
      <c r="C6" s="510"/>
      <c r="D6" s="510"/>
      <c r="E6" s="516"/>
      <c r="F6" s="505"/>
      <c r="G6" s="509"/>
      <c r="H6" s="594"/>
      <c r="I6" s="12" t="s">
        <v>34</v>
      </c>
      <c r="J6" s="11" t="s">
        <v>41</v>
      </c>
      <c r="K6" s="11" t="s">
        <v>98</v>
      </c>
      <c r="L6" s="89" t="s">
        <v>98</v>
      </c>
      <c r="M6" s="13" t="s">
        <v>35</v>
      </c>
    </row>
    <row r="7" spans="1:13" ht="15.75" customHeight="1">
      <c r="A7" s="520">
        <v>1</v>
      </c>
      <c r="B7" s="520"/>
      <c r="C7" s="521"/>
      <c r="D7" s="107">
        <v>2</v>
      </c>
      <c r="E7" s="107">
        <v>3</v>
      </c>
      <c r="F7" s="108">
        <v>4</v>
      </c>
      <c r="G7" s="109">
        <v>5</v>
      </c>
      <c r="H7" s="110">
        <v>6</v>
      </c>
      <c r="I7" s="111">
        <v>7</v>
      </c>
      <c r="J7" s="112">
        <v>8</v>
      </c>
      <c r="K7" s="112">
        <v>9</v>
      </c>
      <c r="L7" s="113">
        <v>9</v>
      </c>
      <c r="M7" s="158">
        <v>10</v>
      </c>
    </row>
    <row r="8" spans="1:13" ht="15.75" customHeight="1">
      <c r="A8" s="493" t="s">
        <v>38</v>
      </c>
      <c r="B8" s="493"/>
      <c r="C8" s="493"/>
      <c r="D8" s="92"/>
      <c r="E8" s="92" t="s">
        <v>205</v>
      </c>
      <c r="F8" s="92" t="s">
        <v>6</v>
      </c>
      <c r="G8" s="92" t="s">
        <v>79</v>
      </c>
      <c r="H8" s="93">
        <f>I8+J8+L8+M8</f>
        <v>2302545.62</v>
      </c>
      <c r="I8" s="37">
        <v>2302545.62</v>
      </c>
      <c r="J8" s="37"/>
      <c r="K8" s="37"/>
      <c r="L8" s="90"/>
      <c r="M8" s="257"/>
    </row>
    <row r="9" spans="1:13" ht="15.75" customHeight="1" hidden="1">
      <c r="A9" s="495" t="s">
        <v>2</v>
      </c>
      <c r="B9" s="495"/>
      <c r="C9" s="495"/>
      <c r="D9" s="3"/>
      <c r="E9" s="3"/>
      <c r="F9" s="3"/>
      <c r="G9" s="3"/>
      <c r="H9" s="95"/>
      <c r="I9" s="38"/>
      <c r="J9" s="251"/>
      <c r="K9" s="251"/>
      <c r="L9" s="252"/>
      <c r="M9" s="253"/>
    </row>
    <row r="10" spans="1:13" ht="15.75" customHeight="1" hidden="1">
      <c r="A10" s="480" t="s">
        <v>82</v>
      </c>
      <c r="B10" s="480"/>
      <c r="C10" s="480"/>
      <c r="D10" s="30"/>
      <c r="E10" s="30" t="s">
        <v>90</v>
      </c>
      <c r="F10" s="30" t="s">
        <v>6</v>
      </c>
      <c r="G10" s="30" t="s">
        <v>79</v>
      </c>
      <c r="H10" s="95">
        <f>I10+J10+L10</f>
        <v>0</v>
      </c>
      <c r="I10" s="38">
        <v>0</v>
      </c>
      <c r="J10" s="251"/>
      <c r="K10" s="251"/>
      <c r="L10" s="252"/>
      <c r="M10" s="253"/>
    </row>
    <row r="11" spans="1:13" ht="15.75" customHeight="1" hidden="1">
      <c r="A11" s="477" t="s">
        <v>97</v>
      </c>
      <c r="B11" s="518"/>
      <c r="C11" s="519"/>
      <c r="D11" s="30"/>
      <c r="E11" s="30" t="s">
        <v>90</v>
      </c>
      <c r="F11" s="30"/>
      <c r="G11" s="30" t="s">
        <v>79</v>
      </c>
      <c r="H11" s="95">
        <v>0</v>
      </c>
      <c r="I11" s="38">
        <v>0</v>
      </c>
      <c r="J11" s="251"/>
      <c r="K11" s="251"/>
      <c r="L11" s="252"/>
      <c r="M11" s="253"/>
    </row>
    <row r="12" spans="1:13" ht="15.75" customHeight="1" hidden="1">
      <c r="A12" s="480" t="s">
        <v>26</v>
      </c>
      <c r="B12" s="480"/>
      <c r="C12" s="480"/>
      <c r="D12" s="30"/>
      <c r="E12" s="30" t="s">
        <v>90</v>
      </c>
      <c r="F12" s="30" t="s">
        <v>6</v>
      </c>
      <c r="G12" s="30" t="s">
        <v>79</v>
      </c>
      <c r="H12" s="95">
        <v>0</v>
      </c>
      <c r="I12" s="38">
        <v>0</v>
      </c>
      <c r="J12" s="251"/>
      <c r="K12" s="251"/>
      <c r="L12" s="252"/>
      <c r="M12" s="253"/>
    </row>
    <row r="13" spans="1:13" ht="15.75" customHeight="1" hidden="1">
      <c r="A13" s="590" t="s">
        <v>42</v>
      </c>
      <c r="B13" s="590"/>
      <c r="C13" s="590"/>
      <c r="D13" s="4"/>
      <c r="E13" s="4" t="s">
        <v>90</v>
      </c>
      <c r="F13" s="4" t="s">
        <v>6</v>
      </c>
      <c r="G13" s="4" t="s">
        <v>79</v>
      </c>
      <c r="H13" s="95">
        <f>I13+J13+L13</f>
        <v>0</v>
      </c>
      <c r="I13" s="254"/>
      <c r="J13" s="255"/>
      <c r="K13" s="255"/>
      <c r="L13" s="252"/>
      <c r="M13" s="253"/>
    </row>
    <row r="14" spans="1:13" ht="38.25" customHeight="1" hidden="1">
      <c r="A14" s="591" t="s">
        <v>114</v>
      </c>
      <c r="B14" s="592"/>
      <c r="C14" s="592"/>
      <c r="D14" s="14"/>
      <c r="E14" s="32" t="s">
        <v>90</v>
      </c>
      <c r="F14" s="8" t="s">
        <v>6</v>
      </c>
      <c r="G14" s="8">
        <v>510</v>
      </c>
      <c r="H14" s="95">
        <f>I14+J14+L14</f>
        <v>0</v>
      </c>
      <c r="I14" s="256"/>
      <c r="J14" s="256"/>
      <c r="K14" s="256"/>
      <c r="L14" s="252">
        <v>0</v>
      </c>
      <c r="M14" s="253"/>
    </row>
    <row r="15" spans="1:13" ht="15" customHeight="1">
      <c r="A15" s="499" t="s">
        <v>194</v>
      </c>
      <c r="B15" s="500"/>
      <c r="C15" s="501"/>
      <c r="D15" s="92" t="s">
        <v>129</v>
      </c>
      <c r="E15" s="92" t="s">
        <v>6</v>
      </c>
      <c r="F15" s="92" t="s">
        <v>6</v>
      </c>
      <c r="G15" s="30" t="s">
        <v>5</v>
      </c>
      <c r="H15" s="287">
        <f>I15+J15+L15+M15</f>
        <v>13084200</v>
      </c>
      <c r="I15" s="288">
        <f>I18</f>
        <v>12032000</v>
      </c>
      <c r="J15" s="288">
        <f>J31</f>
        <v>0</v>
      </c>
      <c r="K15" s="288"/>
      <c r="L15" s="289">
        <f>L32</f>
        <v>552200</v>
      </c>
      <c r="M15" s="205">
        <f>M18+M29</f>
        <v>500000</v>
      </c>
    </row>
    <row r="16" spans="1:13" ht="15">
      <c r="A16" s="496" t="s">
        <v>36</v>
      </c>
      <c r="B16" s="497"/>
      <c r="C16" s="498"/>
      <c r="D16" s="99"/>
      <c r="E16" s="99"/>
      <c r="F16" s="30"/>
      <c r="G16" s="30"/>
      <c r="H16" s="290"/>
      <c r="I16" s="31"/>
      <c r="J16" s="31"/>
      <c r="K16" s="31"/>
      <c r="L16" s="291"/>
      <c r="M16" s="192"/>
    </row>
    <row r="17" spans="1:13" ht="15">
      <c r="A17" s="480" t="s">
        <v>40</v>
      </c>
      <c r="B17" s="480"/>
      <c r="C17" s="480"/>
      <c r="D17" s="30" t="s">
        <v>130</v>
      </c>
      <c r="E17" s="30" t="s">
        <v>6</v>
      </c>
      <c r="F17" s="30" t="s">
        <v>6</v>
      </c>
      <c r="G17" s="30" t="s">
        <v>43</v>
      </c>
      <c r="H17" s="290">
        <v>0</v>
      </c>
      <c r="I17" s="31">
        <v>0</v>
      </c>
      <c r="J17" s="291"/>
      <c r="K17" s="291"/>
      <c r="L17" s="292"/>
      <c r="M17" s="192"/>
    </row>
    <row r="18" spans="1:13" ht="30" customHeight="1">
      <c r="A18" s="496" t="s">
        <v>193</v>
      </c>
      <c r="B18" s="497"/>
      <c r="C18" s="498"/>
      <c r="D18" s="100" t="s">
        <v>131</v>
      </c>
      <c r="E18" s="100" t="s">
        <v>6</v>
      </c>
      <c r="F18" s="101" t="s">
        <v>95</v>
      </c>
      <c r="G18" s="101" t="s">
        <v>95</v>
      </c>
      <c r="H18" s="290">
        <f>I18+M18</f>
        <v>12232000</v>
      </c>
      <c r="I18" s="290">
        <v>12032000</v>
      </c>
      <c r="J18" s="31"/>
      <c r="K18" s="31"/>
      <c r="L18" s="291"/>
      <c r="M18" s="192">
        <f>M24</f>
        <v>200000</v>
      </c>
    </row>
    <row r="19" spans="1:13" ht="16.5" customHeight="1">
      <c r="A19" s="496" t="s">
        <v>36</v>
      </c>
      <c r="B19" s="497"/>
      <c r="C19" s="498"/>
      <c r="D19" s="100"/>
      <c r="E19" s="100" t="s">
        <v>6</v>
      </c>
      <c r="F19" s="101" t="s">
        <v>6</v>
      </c>
      <c r="G19" s="101"/>
      <c r="H19" s="290"/>
      <c r="I19" s="31"/>
      <c r="J19" s="31"/>
      <c r="K19" s="31"/>
      <c r="L19" s="291"/>
      <c r="M19" s="192"/>
    </row>
    <row r="20" spans="1:13" ht="47.25" customHeight="1">
      <c r="A20" s="480" t="s">
        <v>213</v>
      </c>
      <c r="B20" s="480"/>
      <c r="C20" s="480"/>
      <c r="D20" s="101" t="s">
        <v>132</v>
      </c>
      <c r="E20" s="100" t="s">
        <v>205</v>
      </c>
      <c r="F20" s="101" t="s">
        <v>6</v>
      </c>
      <c r="G20" s="101" t="s">
        <v>93</v>
      </c>
      <c r="H20" s="290">
        <f>I20</f>
        <v>0</v>
      </c>
      <c r="I20" s="31">
        <v>0</v>
      </c>
      <c r="J20" s="31"/>
      <c r="K20" s="31"/>
      <c r="L20" s="291"/>
      <c r="M20" s="192"/>
    </row>
    <row r="21" spans="1:13" ht="62.25" customHeight="1">
      <c r="A21" s="477" t="s">
        <v>214</v>
      </c>
      <c r="B21" s="502"/>
      <c r="C21" s="503"/>
      <c r="D21" s="101" t="s">
        <v>132</v>
      </c>
      <c r="E21" s="100" t="s">
        <v>205</v>
      </c>
      <c r="F21" s="101" t="s">
        <v>6</v>
      </c>
      <c r="G21" s="101" t="s">
        <v>93</v>
      </c>
      <c r="H21" s="290">
        <f>I21</f>
        <v>0</v>
      </c>
      <c r="I21" s="31">
        <v>0</v>
      </c>
      <c r="J21" s="31"/>
      <c r="K21" s="31"/>
      <c r="L21" s="291"/>
      <c r="M21" s="192"/>
    </row>
    <row r="22" spans="1:14" ht="37.5" customHeight="1">
      <c r="A22" s="480" t="s">
        <v>34</v>
      </c>
      <c r="B22" s="480"/>
      <c r="C22" s="480"/>
      <c r="D22" s="101" t="s">
        <v>132</v>
      </c>
      <c r="E22" s="100" t="s">
        <v>205</v>
      </c>
      <c r="F22" s="101" t="s">
        <v>6</v>
      </c>
      <c r="G22" s="101" t="s">
        <v>93</v>
      </c>
      <c r="H22" s="290">
        <f>I22+M22</f>
        <v>12032000</v>
      </c>
      <c r="I22" s="31">
        <v>12032000</v>
      </c>
      <c r="J22" s="31"/>
      <c r="K22" s="31"/>
      <c r="L22" s="291"/>
      <c r="M22" s="192"/>
      <c r="N22" s="40"/>
    </row>
    <row r="23" spans="1:13" ht="12" customHeight="1">
      <c r="A23" s="477"/>
      <c r="B23" s="502"/>
      <c r="C23" s="503"/>
      <c r="D23" s="101"/>
      <c r="E23" s="100"/>
      <c r="F23" s="101"/>
      <c r="G23" s="101"/>
      <c r="H23" s="290"/>
      <c r="I23" s="31"/>
      <c r="J23" s="31"/>
      <c r="K23" s="31"/>
      <c r="L23" s="291"/>
      <c r="M23" s="192"/>
    </row>
    <row r="24" spans="1:13" ht="45" customHeight="1">
      <c r="A24" s="496" t="s">
        <v>215</v>
      </c>
      <c r="B24" s="497"/>
      <c r="C24" s="498"/>
      <c r="D24" s="100" t="s">
        <v>133</v>
      </c>
      <c r="E24" s="100" t="s">
        <v>6</v>
      </c>
      <c r="F24" s="101" t="s">
        <v>6</v>
      </c>
      <c r="G24" s="101" t="s">
        <v>93</v>
      </c>
      <c r="H24" s="293">
        <f>M24</f>
        <v>200000</v>
      </c>
      <c r="I24" s="294">
        <v>0</v>
      </c>
      <c r="J24" s="291"/>
      <c r="K24" s="291"/>
      <c r="L24" s="292"/>
      <c r="M24" s="192">
        <v>200000</v>
      </c>
    </row>
    <row r="25" spans="1:13" ht="15">
      <c r="A25" s="496" t="s">
        <v>216</v>
      </c>
      <c r="B25" s="497"/>
      <c r="C25" s="498"/>
      <c r="D25" s="100" t="s">
        <v>134</v>
      </c>
      <c r="E25" s="100"/>
      <c r="F25" s="101" t="s">
        <v>6</v>
      </c>
      <c r="G25" s="102" t="s">
        <v>118</v>
      </c>
      <c r="H25" s="31">
        <f>L25</f>
        <v>0</v>
      </c>
      <c r="I25" s="31">
        <v>0</v>
      </c>
      <c r="J25" s="291"/>
      <c r="K25" s="291"/>
      <c r="L25" s="292"/>
      <c r="M25" s="192"/>
    </row>
    <row r="26" spans="1:13" ht="15">
      <c r="A26" s="494" t="s">
        <v>217</v>
      </c>
      <c r="B26" s="494"/>
      <c r="C26" s="494"/>
      <c r="D26" s="101" t="s">
        <v>135</v>
      </c>
      <c r="E26" s="100" t="s">
        <v>6</v>
      </c>
      <c r="F26" s="101" t="s">
        <v>6</v>
      </c>
      <c r="G26" s="101" t="s">
        <v>45</v>
      </c>
      <c r="H26" s="295">
        <f>M26</f>
        <v>0</v>
      </c>
      <c r="I26" s="296">
        <v>0</v>
      </c>
      <c r="J26" s="31"/>
      <c r="K26" s="31"/>
      <c r="L26" s="292"/>
      <c r="M26" s="192"/>
    </row>
    <row r="27" spans="1:13" ht="15">
      <c r="A27" s="480" t="s">
        <v>2</v>
      </c>
      <c r="B27" s="480"/>
      <c r="C27" s="480"/>
      <c r="D27" s="30"/>
      <c r="E27" s="100" t="s">
        <v>6</v>
      </c>
      <c r="F27" s="101" t="s">
        <v>6</v>
      </c>
      <c r="G27" s="30"/>
      <c r="H27" s="297"/>
      <c r="I27" s="31"/>
      <c r="J27" s="291"/>
      <c r="K27" s="291"/>
      <c r="L27" s="292"/>
      <c r="M27" s="192"/>
    </row>
    <row r="28" spans="1:13" ht="34.5" customHeight="1">
      <c r="A28" s="480" t="s">
        <v>218</v>
      </c>
      <c r="B28" s="480"/>
      <c r="C28" s="480"/>
      <c r="D28" s="30" t="s">
        <v>219</v>
      </c>
      <c r="E28" s="100" t="s">
        <v>205</v>
      </c>
      <c r="F28" s="30" t="s">
        <v>6</v>
      </c>
      <c r="G28" s="30" t="s">
        <v>112</v>
      </c>
      <c r="H28" s="297">
        <f>M28</f>
        <v>0</v>
      </c>
      <c r="I28" s="31">
        <v>0</v>
      </c>
      <c r="J28" s="291"/>
      <c r="K28" s="291"/>
      <c r="L28" s="292"/>
      <c r="M28" s="192"/>
    </row>
    <row r="29" spans="1:13" ht="15">
      <c r="A29" s="496" t="s">
        <v>220</v>
      </c>
      <c r="B29" s="506"/>
      <c r="C29" s="507"/>
      <c r="D29" s="99" t="s">
        <v>136</v>
      </c>
      <c r="E29" s="100" t="s">
        <v>6</v>
      </c>
      <c r="F29" s="30" t="s">
        <v>113</v>
      </c>
      <c r="G29" s="30" t="s">
        <v>420</v>
      </c>
      <c r="H29" s="290">
        <f>M29</f>
        <v>300000</v>
      </c>
      <c r="I29" s="31">
        <v>0</v>
      </c>
      <c r="J29" s="291"/>
      <c r="K29" s="291"/>
      <c r="L29" s="292"/>
      <c r="M29" s="192">
        <v>300000</v>
      </c>
    </row>
    <row r="30" spans="1:13" ht="15">
      <c r="A30" s="496" t="s">
        <v>36</v>
      </c>
      <c r="B30" s="506"/>
      <c r="C30" s="507"/>
      <c r="D30" s="99"/>
      <c r="E30" s="100" t="s">
        <v>6</v>
      </c>
      <c r="F30" s="99" t="s">
        <v>6</v>
      </c>
      <c r="G30" s="30"/>
      <c r="H30" s="290"/>
      <c r="I30" s="31"/>
      <c r="J30" s="291"/>
      <c r="K30" s="291"/>
      <c r="L30" s="292"/>
      <c r="M30" s="192"/>
    </row>
    <row r="31" spans="1:13" s="29" customFormat="1" ht="20.25" customHeight="1">
      <c r="A31" s="480" t="s">
        <v>221</v>
      </c>
      <c r="B31" s="480"/>
      <c r="C31" s="480"/>
      <c r="D31" s="25" t="s">
        <v>206</v>
      </c>
      <c r="E31" s="26" t="s">
        <v>205</v>
      </c>
      <c r="F31" s="25" t="s">
        <v>45</v>
      </c>
      <c r="G31" s="25" t="s">
        <v>222</v>
      </c>
      <c r="H31" s="298">
        <f>J31+I31</f>
        <v>0</v>
      </c>
      <c r="I31" s="299">
        <v>0</v>
      </c>
      <c r="J31" s="300"/>
      <c r="K31" s="300"/>
      <c r="L31" s="301"/>
      <c r="M31" s="302"/>
    </row>
    <row r="32" spans="1:13" ht="16.5" customHeight="1">
      <c r="A32" s="477" t="s">
        <v>406</v>
      </c>
      <c r="B32" s="478"/>
      <c r="C32" s="479"/>
      <c r="D32" s="25" t="s">
        <v>407</v>
      </c>
      <c r="E32" s="26" t="s">
        <v>205</v>
      </c>
      <c r="F32" s="25" t="s">
        <v>45</v>
      </c>
      <c r="G32" s="262" t="s">
        <v>222</v>
      </c>
      <c r="H32" s="119">
        <f>I32+J32+L32+M32</f>
        <v>552200</v>
      </c>
      <c r="I32" s="27"/>
      <c r="J32" s="27"/>
      <c r="K32" s="27"/>
      <c r="L32" s="28">
        <v>552200</v>
      </c>
      <c r="M32" s="192"/>
    </row>
    <row r="33" spans="1:13" ht="18.75" customHeight="1">
      <c r="A33" s="493" t="s">
        <v>37</v>
      </c>
      <c r="B33" s="493"/>
      <c r="C33" s="493"/>
      <c r="D33" s="92" t="s">
        <v>137</v>
      </c>
      <c r="E33" s="92" t="s">
        <v>6</v>
      </c>
      <c r="F33" s="92" t="s">
        <v>6</v>
      </c>
      <c r="G33" s="92" t="s">
        <v>6</v>
      </c>
      <c r="H33" s="287">
        <f>I33+J33+L33+M33</f>
        <v>15386745.620000001</v>
      </c>
      <c r="I33" s="289">
        <f>I34+I52+I60</f>
        <v>14334545.620000001</v>
      </c>
      <c r="J33" s="289"/>
      <c r="K33" s="271"/>
      <c r="L33" s="289">
        <f>L32</f>
        <v>552200</v>
      </c>
      <c r="M33" s="329">
        <f>M34+M60</f>
        <v>500000</v>
      </c>
    </row>
    <row r="34" spans="1:13" ht="15" customHeight="1">
      <c r="A34" s="493" t="s">
        <v>47</v>
      </c>
      <c r="B34" s="493"/>
      <c r="C34" s="493"/>
      <c r="D34" s="92" t="s">
        <v>138</v>
      </c>
      <c r="E34" s="92" t="s">
        <v>205</v>
      </c>
      <c r="F34" s="92" t="s">
        <v>223</v>
      </c>
      <c r="G34" s="92" t="s">
        <v>46</v>
      </c>
      <c r="H34" s="93">
        <f>H36+H41+H45</f>
        <v>9843900</v>
      </c>
      <c r="I34" s="93">
        <f>I36+I41+I45</f>
        <v>9842900</v>
      </c>
      <c r="J34" s="93"/>
      <c r="K34" s="268"/>
      <c r="L34" s="90"/>
      <c r="M34" s="205">
        <f>M41</f>
        <v>1000</v>
      </c>
    </row>
    <row r="35" spans="1:13" ht="18" customHeight="1">
      <c r="A35" s="480" t="s">
        <v>1</v>
      </c>
      <c r="B35" s="480"/>
      <c r="C35" s="480"/>
      <c r="D35" s="30"/>
      <c r="E35" s="30"/>
      <c r="F35" s="30"/>
      <c r="G35" s="30"/>
      <c r="H35" s="290"/>
      <c r="I35" s="31"/>
      <c r="J35" s="291"/>
      <c r="K35" s="251"/>
      <c r="L35" s="292"/>
      <c r="M35" s="192"/>
    </row>
    <row r="36" spans="1:13" ht="25.5" customHeight="1">
      <c r="A36" s="494" t="s">
        <v>224</v>
      </c>
      <c r="B36" s="494"/>
      <c r="C36" s="494"/>
      <c r="D36" s="30" t="s">
        <v>225</v>
      </c>
      <c r="E36" s="30" t="s">
        <v>205</v>
      </c>
      <c r="F36" s="30" t="s">
        <v>27</v>
      </c>
      <c r="G36" s="30" t="s">
        <v>46</v>
      </c>
      <c r="H36" s="290">
        <f>I36+J36+L36</f>
        <v>7552200</v>
      </c>
      <c r="I36" s="31">
        <f>I37+I38+I39+I40</f>
        <v>7552200</v>
      </c>
      <c r="J36" s="37"/>
      <c r="K36" s="268"/>
      <c r="L36" s="90"/>
      <c r="M36" s="192"/>
    </row>
    <row r="37" spans="1:13" ht="26.25" customHeight="1">
      <c r="A37" s="480" t="s">
        <v>229</v>
      </c>
      <c r="B37" s="480"/>
      <c r="C37" s="480"/>
      <c r="D37" s="30" t="s">
        <v>141</v>
      </c>
      <c r="E37" s="30" t="s">
        <v>205</v>
      </c>
      <c r="F37" s="30" t="s">
        <v>27</v>
      </c>
      <c r="G37" s="30" t="s">
        <v>7</v>
      </c>
      <c r="H37" s="290">
        <f>I37+J37+L37</f>
        <v>7532200</v>
      </c>
      <c r="I37" s="31">
        <v>7532200</v>
      </c>
      <c r="J37" s="291"/>
      <c r="K37" s="251"/>
      <c r="L37" s="292"/>
      <c r="M37" s="192"/>
    </row>
    <row r="38" spans="1:13" ht="48" customHeight="1">
      <c r="A38" s="480" t="s">
        <v>213</v>
      </c>
      <c r="B38" s="480"/>
      <c r="C38" s="480"/>
      <c r="D38" s="30" t="s">
        <v>141</v>
      </c>
      <c r="E38" s="30" t="s">
        <v>205</v>
      </c>
      <c r="F38" s="30" t="s">
        <v>27</v>
      </c>
      <c r="G38" s="30" t="s">
        <v>7</v>
      </c>
      <c r="H38" s="290">
        <f>I38+J38+L38</f>
        <v>0</v>
      </c>
      <c r="I38" s="31">
        <v>0</v>
      </c>
      <c r="J38" s="291"/>
      <c r="K38" s="251"/>
      <c r="L38" s="292"/>
      <c r="M38" s="192"/>
    </row>
    <row r="39" spans="1:13" ht="54.75" customHeight="1">
      <c r="A39" s="477" t="s">
        <v>214</v>
      </c>
      <c r="B39" s="502"/>
      <c r="C39" s="503"/>
      <c r="D39" s="30" t="s">
        <v>141</v>
      </c>
      <c r="E39" s="30" t="s">
        <v>205</v>
      </c>
      <c r="F39" s="30" t="s">
        <v>27</v>
      </c>
      <c r="G39" s="30" t="s">
        <v>7</v>
      </c>
      <c r="H39" s="290">
        <f>I39</f>
        <v>0</v>
      </c>
      <c r="I39" s="31">
        <v>0</v>
      </c>
      <c r="J39" s="291"/>
      <c r="K39" s="251"/>
      <c r="L39" s="292"/>
      <c r="M39" s="192"/>
    </row>
    <row r="40" spans="1:13" ht="34.5" customHeight="1">
      <c r="A40" s="570" t="s">
        <v>99</v>
      </c>
      <c r="B40" s="570"/>
      <c r="C40" s="570"/>
      <c r="D40" s="35" t="s">
        <v>139</v>
      </c>
      <c r="E40" s="35" t="s">
        <v>205</v>
      </c>
      <c r="F40" s="35" t="s">
        <v>27</v>
      </c>
      <c r="G40" s="35" t="s">
        <v>100</v>
      </c>
      <c r="H40" s="297">
        <f>I40+J40+K40+L40</f>
        <v>20000</v>
      </c>
      <c r="I40" s="119">
        <v>20000</v>
      </c>
      <c r="J40" s="313"/>
      <c r="K40" s="274"/>
      <c r="L40" s="310"/>
      <c r="M40" s="192"/>
    </row>
    <row r="41" spans="1:13" ht="36" customHeight="1">
      <c r="A41" s="526" t="s">
        <v>226</v>
      </c>
      <c r="B41" s="527"/>
      <c r="C41" s="528"/>
      <c r="D41" s="103" t="s">
        <v>140</v>
      </c>
      <c r="E41" s="103" t="s">
        <v>205</v>
      </c>
      <c r="F41" s="103" t="s">
        <v>28</v>
      </c>
      <c r="G41" s="103" t="s">
        <v>46</v>
      </c>
      <c r="H41" s="314">
        <f>I41+J41+L41+M41</f>
        <v>11000</v>
      </c>
      <c r="I41" s="104">
        <f>I42+I43+I44</f>
        <v>10000</v>
      </c>
      <c r="J41" s="315"/>
      <c r="K41" s="274"/>
      <c r="L41" s="310"/>
      <c r="M41" s="205">
        <f>M42+M43+M44</f>
        <v>1000</v>
      </c>
    </row>
    <row r="42" spans="1:13" ht="29.25" customHeight="1">
      <c r="A42" s="496" t="s">
        <v>226</v>
      </c>
      <c r="B42" s="571"/>
      <c r="C42" s="572"/>
      <c r="D42" s="35" t="s">
        <v>143</v>
      </c>
      <c r="E42" s="35" t="s">
        <v>205</v>
      </c>
      <c r="F42" s="35" t="s">
        <v>28</v>
      </c>
      <c r="G42" s="35" t="s">
        <v>102</v>
      </c>
      <c r="H42" s="297">
        <f>I42+M42+J42+L42</f>
        <v>11000</v>
      </c>
      <c r="I42" s="119">
        <v>10000</v>
      </c>
      <c r="J42" s="315"/>
      <c r="K42" s="275"/>
      <c r="L42" s="312"/>
      <c r="M42" s="192">
        <v>1000</v>
      </c>
    </row>
    <row r="43" spans="1:13" ht="23.25" customHeight="1">
      <c r="A43" s="496" t="s">
        <v>227</v>
      </c>
      <c r="B43" s="539"/>
      <c r="C43" s="540"/>
      <c r="D43" s="35" t="s">
        <v>143</v>
      </c>
      <c r="E43" s="35" t="s">
        <v>205</v>
      </c>
      <c r="F43" s="35" t="s">
        <v>28</v>
      </c>
      <c r="G43" s="35" t="s">
        <v>228</v>
      </c>
      <c r="H43" s="297">
        <v>0</v>
      </c>
      <c r="I43" s="119">
        <v>0</v>
      </c>
      <c r="J43" s="315"/>
      <c r="K43" s="275"/>
      <c r="L43" s="312"/>
      <c r="M43" s="192">
        <v>0</v>
      </c>
    </row>
    <row r="44" spans="1:13" ht="49.5" customHeight="1">
      <c r="A44" s="496" t="s">
        <v>101</v>
      </c>
      <c r="B44" s="539"/>
      <c r="C44" s="540"/>
      <c r="D44" s="35" t="s">
        <v>143</v>
      </c>
      <c r="E44" s="35" t="s">
        <v>205</v>
      </c>
      <c r="F44" s="35" t="s">
        <v>28</v>
      </c>
      <c r="G44" s="35" t="s">
        <v>84</v>
      </c>
      <c r="H44" s="297">
        <f>I44+M44</f>
        <v>0</v>
      </c>
      <c r="I44" s="119">
        <v>0</v>
      </c>
      <c r="J44" s="315"/>
      <c r="K44" s="275"/>
      <c r="L44" s="312"/>
      <c r="M44" s="192">
        <v>0</v>
      </c>
    </row>
    <row r="45" spans="1:13" ht="51.75" customHeight="1">
      <c r="A45" s="480" t="s">
        <v>230</v>
      </c>
      <c r="B45" s="480"/>
      <c r="C45" s="480"/>
      <c r="D45" s="92" t="s">
        <v>142</v>
      </c>
      <c r="E45" s="103" t="s">
        <v>205</v>
      </c>
      <c r="F45" s="92" t="s">
        <v>29</v>
      </c>
      <c r="G45" s="92" t="s">
        <v>8</v>
      </c>
      <c r="H45" s="314">
        <f>I45+J45+L45</f>
        <v>2280700</v>
      </c>
      <c r="I45" s="37">
        <f>I46+I47+I48</f>
        <v>2280700</v>
      </c>
      <c r="J45" s="37"/>
      <c r="K45" s="268"/>
      <c r="L45" s="90"/>
      <c r="M45" s="192"/>
    </row>
    <row r="46" spans="1:13" ht="48" customHeight="1">
      <c r="A46" s="480" t="s">
        <v>229</v>
      </c>
      <c r="B46" s="480"/>
      <c r="C46" s="480"/>
      <c r="D46" s="101"/>
      <c r="E46" s="101" t="s">
        <v>205</v>
      </c>
      <c r="F46" s="101" t="s">
        <v>29</v>
      </c>
      <c r="G46" s="101" t="s">
        <v>8</v>
      </c>
      <c r="H46" s="297">
        <f>I46+J46+L46</f>
        <v>2280700</v>
      </c>
      <c r="I46" s="294">
        <v>2280700</v>
      </c>
      <c r="J46" s="306"/>
      <c r="K46" s="255"/>
      <c r="L46" s="292"/>
      <c r="M46" s="192"/>
    </row>
    <row r="47" spans="1:13" ht="60.75" customHeight="1">
      <c r="A47" s="480" t="s">
        <v>213</v>
      </c>
      <c r="B47" s="480"/>
      <c r="C47" s="480"/>
      <c r="D47" s="120"/>
      <c r="E47" s="85" t="s">
        <v>205</v>
      </c>
      <c r="F47" s="120" t="s">
        <v>29</v>
      </c>
      <c r="G47" s="120" t="s">
        <v>8</v>
      </c>
      <c r="H47" s="298">
        <f>I47</f>
        <v>0</v>
      </c>
      <c r="I47" s="294">
        <v>0</v>
      </c>
      <c r="J47" s="306"/>
      <c r="K47" s="255"/>
      <c r="L47" s="292"/>
      <c r="M47" s="192"/>
    </row>
    <row r="48" spans="1:13" ht="63" customHeight="1">
      <c r="A48" s="477" t="s">
        <v>214</v>
      </c>
      <c r="B48" s="502"/>
      <c r="C48" s="503"/>
      <c r="D48" s="120"/>
      <c r="E48" s="85" t="s">
        <v>205</v>
      </c>
      <c r="F48" s="120" t="s">
        <v>29</v>
      </c>
      <c r="G48" s="120" t="s">
        <v>8</v>
      </c>
      <c r="H48" s="119">
        <f>I48</f>
        <v>0</v>
      </c>
      <c r="I48" s="294">
        <v>0</v>
      </c>
      <c r="J48" s="306"/>
      <c r="K48" s="255"/>
      <c r="L48" s="292"/>
      <c r="M48" s="192"/>
    </row>
    <row r="49" spans="1:13" ht="33" customHeight="1">
      <c r="A49" s="542" t="s">
        <v>231</v>
      </c>
      <c r="B49" s="582"/>
      <c r="C49" s="583"/>
      <c r="D49" s="121" t="s">
        <v>232</v>
      </c>
      <c r="E49" s="122"/>
      <c r="F49" s="121" t="s">
        <v>233</v>
      </c>
      <c r="G49" s="123" t="s">
        <v>6</v>
      </c>
      <c r="H49" s="104">
        <v>0</v>
      </c>
      <c r="I49" s="316">
        <v>0</v>
      </c>
      <c r="J49" s="306"/>
      <c r="K49" s="255"/>
      <c r="L49" s="292"/>
      <c r="M49" s="192"/>
    </row>
    <row r="50" spans="1:13" ht="30.75" customHeight="1">
      <c r="A50" s="490" t="s">
        <v>234</v>
      </c>
      <c r="B50" s="491"/>
      <c r="C50" s="492"/>
      <c r="D50" s="120" t="s">
        <v>235</v>
      </c>
      <c r="E50" s="85"/>
      <c r="F50" s="120" t="s">
        <v>236</v>
      </c>
      <c r="G50" s="123" t="s">
        <v>6</v>
      </c>
      <c r="H50" s="119">
        <v>0</v>
      </c>
      <c r="I50" s="294">
        <v>0</v>
      </c>
      <c r="J50" s="306"/>
      <c r="K50" s="255"/>
      <c r="L50" s="292"/>
      <c r="M50" s="192"/>
    </row>
    <row r="51" spans="1:13" ht="30" customHeight="1">
      <c r="A51" s="490" t="s">
        <v>239</v>
      </c>
      <c r="B51" s="491"/>
      <c r="C51" s="492"/>
      <c r="D51" s="120" t="s">
        <v>238</v>
      </c>
      <c r="E51" s="85"/>
      <c r="F51" s="120" t="s">
        <v>237</v>
      </c>
      <c r="G51" s="101" t="s">
        <v>240</v>
      </c>
      <c r="H51" s="119">
        <v>0</v>
      </c>
      <c r="I51" s="294">
        <v>0</v>
      </c>
      <c r="J51" s="306"/>
      <c r="K51" s="255"/>
      <c r="L51" s="292"/>
      <c r="M51" s="192"/>
    </row>
    <row r="52" spans="1:13" ht="25.5" customHeight="1">
      <c r="A52" s="589" t="s">
        <v>241</v>
      </c>
      <c r="B52" s="589"/>
      <c r="C52" s="589"/>
      <c r="D52" s="122" t="s">
        <v>144</v>
      </c>
      <c r="E52" s="124" t="s">
        <v>205</v>
      </c>
      <c r="F52" s="122" t="s">
        <v>48</v>
      </c>
      <c r="G52" s="122" t="s">
        <v>96</v>
      </c>
      <c r="H52" s="37">
        <f>I52+J52+L52</f>
        <v>174500</v>
      </c>
      <c r="I52" s="37">
        <f>I53+I54+I55+I56+I57+I58+I59</f>
        <v>174500</v>
      </c>
      <c r="J52" s="37"/>
      <c r="K52" s="268"/>
      <c r="L52" s="90"/>
      <c r="M52" s="192"/>
    </row>
    <row r="53" spans="1:13" ht="30" customHeight="1">
      <c r="A53" s="581" t="s">
        <v>200</v>
      </c>
      <c r="B53" s="383"/>
      <c r="C53" s="384"/>
      <c r="D53" s="85" t="s">
        <v>201</v>
      </c>
      <c r="E53" s="125" t="s">
        <v>205</v>
      </c>
      <c r="F53" s="85" t="s">
        <v>202</v>
      </c>
      <c r="G53" s="85" t="s">
        <v>94</v>
      </c>
      <c r="H53" s="140">
        <f>I53</f>
        <v>160000</v>
      </c>
      <c r="I53" s="31">
        <v>160000</v>
      </c>
      <c r="J53" s="37"/>
      <c r="K53" s="268"/>
      <c r="L53" s="37"/>
      <c r="M53" s="192"/>
    </row>
    <row r="54" spans="1:13" ht="31.5" customHeight="1">
      <c r="A54" s="578" t="s">
        <v>196</v>
      </c>
      <c r="B54" s="579"/>
      <c r="C54" s="580"/>
      <c r="D54" s="126" t="s">
        <v>195</v>
      </c>
      <c r="E54" s="126" t="s">
        <v>205</v>
      </c>
      <c r="F54" s="126" t="s">
        <v>147</v>
      </c>
      <c r="G54" s="126" t="s">
        <v>94</v>
      </c>
      <c r="H54" s="317">
        <f>I54+J54+L54</f>
        <v>8500</v>
      </c>
      <c r="I54" s="318">
        <v>8500</v>
      </c>
      <c r="J54" s="318"/>
      <c r="K54" s="277"/>
      <c r="L54" s="309"/>
      <c r="M54" s="326"/>
    </row>
    <row r="55" spans="1:13" ht="30" customHeight="1">
      <c r="A55" s="494" t="s">
        <v>242</v>
      </c>
      <c r="B55" s="575"/>
      <c r="C55" s="575"/>
      <c r="D55" s="30" t="s">
        <v>249</v>
      </c>
      <c r="E55" s="30" t="s">
        <v>205</v>
      </c>
      <c r="F55" s="30" t="s">
        <v>48</v>
      </c>
      <c r="G55" s="123" t="s">
        <v>6</v>
      </c>
      <c r="H55" s="319">
        <f>I55</f>
        <v>0</v>
      </c>
      <c r="I55" s="320">
        <v>0</v>
      </c>
      <c r="J55" s="320"/>
      <c r="K55" s="278"/>
      <c r="L55" s="311"/>
      <c r="M55" s="327"/>
    </row>
    <row r="56" spans="1:13" ht="33.75" customHeight="1">
      <c r="A56" s="494" t="s">
        <v>203</v>
      </c>
      <c r="B56" s="575"/>
      <c r="C56" s="575"/>
      <c r="D56" s="30" t="s">
        <v>204</v>
      </c>
      <c r="E56" s="30" t="s">
        <v>205</v>
      </c>
      <c r="F56" s="30" t="s">
        <v>49</v>
      </c>
      <c r="G56" s="30" t="s">
        <v>94</v>
      </c>
      <c r="H56" s="319">
        <f>I56+J56+L56+M56</f>
        <v>5000</v>
      </c>
      <c r="I56" s="320">
        <v>5000</v>
      </c>
      <c r="J56" s="320"/>
      <c r="K56" s="278"/>
      <c r="L56" s="311"/>
      <c r="M56" s="327"/>
    </row>
    <row r="57" spans="1:13" ht="39" customHeight="1">
      <c r="A57" s="496" t="s">
        <v>243</v>
      </c>
      <c r="B57" s="576"/>
      <c r="C57" s="577"/>
      <c r="D57" s="30" t="s">
        <v>204</v>
      </c>
      <c r="E57" s="30" t="s">
        <v>205</v>
      </c>
      <c r="F57" s="30" t="s">
        <v>49</v>
      </c>
      <c r="G57" s="30" t="s">
        <v>244</v>
      </c>
      <c r="H57" s="319">
        <f>I57+J57+L57+M57</f>
        <v>500</v>
      </c>
      <c r="I57" s="320">
        <v>500</v>
      </c>
      <c r="J57" s="320"/>
      <c r="K57" s="278"/>
      <c r="L57" s="311"/>
      <c r="M57" s="327"/>
    </row>
    <row r="58" spans="1:13" ht="40.5" customHeight="1">
      <c r="A58" s="496" t="s">
        <v>245</v>
      </c>
      <c r="B58" s="576"/>
      <c r="C58" s="577"/>
      <c r="D58" s="30" t="s">
        <v>204</v>
      </c>
      <c r="E58" s="30" t="s">
        <v>205</v>
      </c>
      <c r="F58" s="30" t="s">
        <v>49</v>
      </c>
      <c r="G58" s="30" t="s">
        <v>246</v>
      </c>
      <c r="H58" s="319">
        <f>I58+J58+L58+M58</f>
        <v>500</v>
      </c>
      <c r="I58" s="320">
        <v>500</v>
      </c>
      <c r="J58" s="320"/>
      <c r="K58" s="278"/>
      <c r="L58" s="311"/>
      <c r="M58" s="327"/>
    </row>
    <row r="59" spans="1:13" ht="30" customHeight="1">
      <c r="A59" s="496" t="s">
        <v>247</v>
      </c>
      <c r="B59" s="576"/>
      <c r="C59" s="577"/>
      <c r="D59" s="30" t="s">
        <v>204</v>
      </c>
      <c r="E59" s="30" t="s">
        <v>205</v>
      </c>
      <c r="F59" s="30" t="s">
        <v>49</v>
      </c>
      <c r="G59" s="30" t="s">
        <v>248</v>
      </c>
      <c r="H59" s="319">
        <f>I59+J59+L59+M59</f>
        <v>0</v>
      </c>
      <c r="I59" s="320">
        <v>0</v>
      </c>
      <c r="J59" s="320"/>
      <c r="K59" s="278"/>
      <c r="L59" s="311"/>
      <c r="M59" s="327"/>
    </row>
    <row r="60" spans="1:13" ht="29.25" customHeight="1">
      <c r="A60" s="499" t="s">
        <v>197</v>
      </c>
      <c r="B60" s="573"/>
      <c r="C60" s="574"/>
      <c r="D60" s="128" t="s">
        <v>146</v>
      </c>
      <c r="E60" s="128" t="s">
        <v>6</v>
      </c>
      <c r="F60" s="128" t="s">
        <v>6</v>
      </c>
      <c r="G60" s="128" t="s">
        <v>6</v>
      </c>
      <c r="H60" s="289">
        <f>I60+J60+L60+M60</f>
        <v>5368345.62</v>
      </c>
      <c r="I60" s="321">
        <f>I61+I65</f>
        <v>4317145.62</v>
      </c>
      <c r="J60" s="321"/>
      <c r="K60" s="321"/>
      <c r="L60" s="303">
        <f>L65</f>
        <v>552200</v>
      </c>
      <c r="M60" s="329">
        <f>M65</f>
        <v>499000</v>
      </c>
    </row>
    <row r="61" spans="1:13" ht="42" customHeight="1">
      <c r="A61" s="532" t="s">
        <v>253</v>
      </c>
      <c r="B61" s="559"/>
      <c r="C61" s="560"/>
      <c r="D61" s="103" t="s">
        <v>250</v>
      </c>
      <c r="E61" s="103"/>
      <c r="F61" s="103" t="s">
        <v>199</v>
      </c>
      <c r="G61" s="128" t="s">
        <v>6</v>
      </c>
      <c r="H61" s="314"/>
      <c r="I61" s="104"/>
      <c r="J61" s="313"/>
      <c r="K61" s="274"/>
      <c r="L61" s="310"/>
      <c r="M61" s="192"/>
    </row>
    <row r="62" spans="1:13" ht="18" customHeight="1">
      <c r="A62" s="565" t="s">
        <v>15</v>
      </c>
      <c r="B62" s="566"/>
      <c r="C62" s="567"/>
      <c r="D62" s="35" t="s">
        <v>251</v>
      </c>
      <c r="E62" s="35" t="s">
        <v>205</v>
      </c>
      <c r="F62" s="35" t="s">
        <v>252</v>
      </c>
      <c r="G62" s="35" t="s">
        <v>16</v>
      </c>
      <c r="H62" s="297"/>
      <c r="I62" s="119"/>
      <c r="J62" s="313"/>
      <c r="K62" s="274"/>
      <c r="L62" s="310"/>
      <c r="M62" s="192"/>
    </row>
    <row r="63" spans="1:13" ht="30" customHeight="1">
      <c r="A63" s="565" t="s">
        <v>101</v>
      </c>
      <c r="B63" s="566"/>
      <c r="C63" s="567"/>
      <c r="D63" s="35" t="s">
        <v>251</v>
      </c>
      <c r="E63" s="35"/>
      <c r="F63" s="35" t="s">
        <v>252</v>
      </c>
      <c r="G63" s="35" t="s">
        <v>84</v>
      </c>
      <c r="H63" s="297"/>
      <c r="I63" s="119"/>
      <c r="J63" s="313"/>
      <c r="K63" s="274"/>
      <c r="L63" s="310"/>
      <c r="M63" s="192"/>
    </row>
    <row r="64" spans="1:13" ht="24" customHeight="1">
      <c r="A64" s="565" t="s">
        <v>292</v>
      </c>
      <c r="B64" s="566"/>
      <c r="C64" s="567"/>
      <c r="D64" s="35" t="s">
        <v>251</v>
      </c>
      <c r="E64" s="35"/>
      <c r="F64" s="35" t="s">
        <v>252</v>
      </c>
      <c r="G64" s="35" t="s">
        <v>254</v>
      </c>
      <c r="H64" s="297"/>
      <c r="I64" s="119"/>
      <c r="J64" s="313"/>
      <c r="K64" s="274"/>
      <c r="L64" s="310"/>
      <c r="M64" s="192"/>
    </row>
    <row r="65" spans="1:13" ht="27.75" customHeight="1">
      <c r="A65" s="532" t="s">
        <v>255</v>
      </c>
      <c r="B65" s="559"/>
      <c r="C65" s="560"/>
      <c r="D65" s="103" t="s">
        <v>198</v>
      </c>
      <c r="E65" s="103"/>
      <c r="F65" s="103" t="s">
        <v>199</v>
      </c>
      <c r="G65" s="128" t="s">
        <v>6</v>
      </c>
      <c r="H65" s="314">
        <f>I65+J65+L65+M65</f>
        <v>5368345.62</v>
      </c>
      <c r="I65" s="104">
        <f>I66+I67+I68+I73+I84+I85+I86+I90+I91+I92+I93+I94+I95</f>
        <v>4317145.62</v>
      </c>
      <c r="J65" s="313"/>
      <c r="K65" s="274"/>
      <c r="L65" s="310">
        <f>L86</f>
        <v>552200</v>
      </c>
      <c r="M65" s="205">
        <f>M73+M84+M86+M90+M91+M92+M93+M94+M95</f>
        <v>499000</v>
      </c>
    </row>
    <row r="66" spans="1:13" ht="21" customHeight="1">
      <c r="A66" s="565" t="s">
        <v>293</v>
      </c>
      <c r="B66" s="568"/>
      <c r="C66" s="569"/>
      <c r="D66" s="35" t="s">
        <v>145</v>
      </c>
      <c r="E66" s="35"/>
      <c r="F66" s="35" t="s">
        <v>30</v>
      </c>
      <c r="G66" s="35" t="s">
        <v>257</v>
      </c>
      <c r="H66" s="297">
        <f>I66+J66+L66+M66</f>
        <v>67000</v>
      </c>
      <c r="I66" s="119">
        <v>67000</v>
      </c>
      <c r="J66" s="313"/>
      <c r="K66" s="274"/>
      <c r="L66" s="310"/>
      <c r="M66" s="192"/>
    </row>
    <row r="67" spans="1:13" ht="23.25" customHeight="1">
      <c r="A67" s="565" t="s">
        <v>227</v>
      </c>
      <c r="B67" s="587"/>
      <c r="C67" s="588"/>
      <c r="D67" s="35" t="s">
        <v>145</v>
      </c>
      <c r="E67" s="35"/>
      <c r="F67" s="35" t="s">
        <v>30</v>
      </c>
      <c r="G67" s="35" t="s">
        <v>9</v>
      </c>
      <c r="H67" s="297">
        <f>I67+J67+L67</f>
        <v>1000</v>
      </c>
      <c r="I67" s="119">
        <v>1000</v>
      </c>
      <c r="J67" s="313"/>
      <c r="K67" s="274"/>
      <c r="L67" s="310"/>
      <c r="M67" s="192"/>
    </row>
    <row r="68" spans="1:13" ht="21.75" customHeight="1">
      <c r="A68" s="477" t="s">
        <v>258</v>
      </c>
      <c r="B68" s="502"/>
      <c r="C68" s="503"/>
      <c r="D68" s="35" t="s">
        <v>145</v>
      </c>
      <c r="E68" s="35" t="s">
        <v>205</v>
      </c>
      <c r="F68" s="30" t="s">
        <v>30</v>
      </c>
      <c r="G68" s="30" t="s">
        <v>76</v>
      </c>
      <c r="H68" s="290">
        <f>I68+J68+L68+M68</f>
        <v>1084600</v>
      </c>
      <c r="I68" s="31">
        <f>I69+I70+I71+I72</f>
        <v>1084600</v>
      </c>
      <c r="J68" s="37"/>
      <c r="K68" s="268"/>
      <c r="L68" s="90"/>
      <c r="M68" s="192"/>
    </row>
    <row r="69" spans="1:13" ht="21" customHeight="1">
      <c r="A69" s="480" t="s">
        <v>10</v>
      </c>
      <c r="B69" s="480"/>
      <c r="C69" s="480"/>
      <c r="D69" s="30" t="s">
        <v>145</v>
      </c>
      <c r="E69" s="30" t="s">
        <v>205</v>
      </c>
      <c r="F69" s="30" t="s">
        <v>426</v>
      </c>
      <c r="G69" s="30" t="s">
        <v>11</v>
      </c>
      <c r="H69" s="290">
        <f>I69+J69+L69</f>
        <v>487000</v>
      </c>
      <c r="I69" s="31">
        <v>487000</v>
      </c>
      <c r="J69" s="291"/>
      <c r="K69" s="251"/>
      <c r="L69" s="292"/>
      <c r="M69" s="192"/>
    </row>
    <row r="70" spans="1:13" ht="19.5" customHeight="1">
      <c r="A70" s="480" t="s">
        <v>12</v>
      </c>
      <c r="B70" s="480"/>
      <c r="C70" s="480"/>
      <c r="D70" s="30" t="s">
        <v>145</v>
      </c>
      <c r="E70" s="30" t="s">
        <v>205</v>
      </c>
      <c r="F70" s="30" t="s">
        <v>30</v>
      </c>
      <c r="G70" s="30" t="s">
        <v>13</v>
      </c>
      <c r="H70" s="290">
        <f>I70+J70+L70</f>
        <v>0</v>
      </c>
      <c r="I70" s="31">
        <v>0</v>
      </c>
      <c r="J70" s="291"/>
      <c r="K70" s="251"/>
      <c r="L70" s="292"/>
      <c r="M70" s="192"/>
    </row>
    <row r="71" spans="1:13" ht="18.75" customHeight="1">
      <c r="A71" s="477" t="s">
        <v>294</v>
      </c>
      <c r="B71" s="561"/>
      <c r="C71" s="562"/>
      <c r="D71" s="30" t="s">
        <v>145</v>
      </c>
      <c r="E71" s="30" t="s">
        <v>205</v>
      </c>
      <c r="F71" s="30" t="s">
        <v>30</v>
      </c>
      <c r="G71" s="30" t="s">
        <v>259</v>
      </c>
      <c r="H71" s="290">
        <f>I71+J71+L71</f>
        <v>98600</v>
      </c>
      <c r="I71" s="31">
        <v>98600</v>
      </c>
      <c r="J71" s="291"/>
      <c r="K71" s="251"/>
      <c r="L71" s="292"/>
      <c r="M71" s="192"/>
    </row>
    <row r="72" spans="1:13" ht="24" customHeight="1">
      <c r="A72" s="477" t="s">
        <v>295</v>
      </c>
      <c r="B72" s="478"/>
      <c r="C72" s="479"/>
      <c r="D72" s="30" t="s">
        <v>145</v>
      </c>
      <c r="E72" s="35" t="s">
        <v>205</v>
      </c>
      <c r="F72" s="30" t="s">
        <v>426</v>
      </c>
      <c r="G72" s="30" t="s">
        <v>261</v>
      </c>
      <c r="H72" s="290">
        <f>I72+J72+L72+M72</f>
        <v>499000</v>
      </c>
      <c r="I72" s="31">
        <v>499000</v>
      </c>
      <c r="J72" s="90"/>
      <c r="K72" s="269"/>
      <c r="L72" s="90"/>
      <c r="M72" s="192"/>
    </row>
    <row r="73" spans="1:16" ht="27" customHeight="1">
      <c r="A73" s="477" t="s">
        <v>262</v>
      </c>
      <c r="B73" s="478"/>
      <c r="C73" s="479"/>
      <c r="D73" s="30" t="s">
        <v>145</v>
      </c>
      <c r="E73" s="35" t="s">
        <v>205</v>
      </c>
      <c r="F73" s="30" t="s">
        <v>30</v>
      </c>
      <c r="G73" s="30" t="s">
        <v>77</v>
      </c>
      <c r="H73" s="290">
        <f>H75+H76+H79+H80</f>
        <v>698545.62</v>
      </c>
      <c r="I73" s="31">
        <f>I75+I76+I77+I80</f>
        <v>638545.62</v>
      </c>
      <c r="J73" s="90"/>
      <c r="K73" s="269"/>
      <c r="L73" s="90"/>
      <c r="M73" s="192">
        <f>M77+M80</f>
        <v>27000</v>
      </c>
      <c r="P73" s="40"/>
    </row>
    <row r="74" spans="1:13" ht="53.25" customHeight="1" hidden="1">
      <c r="A74" s="564" t="s">
        <v>15</v>
      </c>
      <c r="B74" s="564"/>
      <c r="C74" s="564"/>
      <c r="D74" s="94"/>
      <c r="E74" s="94" t="s">
        <v>90</v>
      </c>
      <c r="F74" s="94" t="s">
        <v>30</v>
      </c>
      <c r="G74" s="30" t="s">
        <v>16</v>
      </c>
      <c r="H74" s="290">
        <f>I74+J74+L74</f>
        <v>0</v>
      </c>
      <c r="I74" s="31">
        <v>0</v>
      </c>
      <c r="J74" s="291"/>
      <c r="K74" s="251"/>
      <c r="L74" s="252"/>
      <c r="M74" s="192"/>
    </row>
    <row r="75" spans="1:13" ht="31.5" customHeight="1">
      <c r="A75" s="477" t="s">
        <v>50</v>
      </c>
      <c r="B75" s="478"/>
      <c r="C75" s="479"/>
      <c r="D75" s="30" t="s">
        <v>145</v>
      </c>
      <c r="E75" s="30" t="s">
        <v>205</v>
      </c>
      <c r="F75" s="30" t="s">
        <v>30</v>
      </c>
      <c r="G75" s="30" t="s">
        <v>14</v>
      </c>
      <c r="H75" s="290">
        <f>I75+J75+L75+M75</f>
        <v>60000</v>
      </c>
      <c r="I75" s="31">
        <v>60000</v>
      </c>
      <c r="J75" s="291"/>
      <c r="K75" s="251"/>
      <c r="L75" s="292"/>
      <c r="M75" s="192">
        <v>0</v>
      </c>
    </row>
    <row r="76" spans="1:13" ht="27" customHeight="1">
      <c r="A76" s="480" t="s">
        <v>17</v>
      </c>
      <c r="B76" s="480"/>
      <c r="C76" s="480"/>
      <c r="D76" s="30" t="s">
        <v>145</v>
      </c>
      <c r="E76" s="30" t="s">
        <v>205</v>
      </c>
      <c r="F76" s="30" t="s">
        <v>30</v>
      </c>
      <c r="G76" s="30" t="s">
        <v>18</v>
      </c>
      <c r="H76" s="290">
        <f>I76+J76+L76+M76</f>
        <v>557545.62</v>
      </c>
      <c r="I76" s="31">
        <v>557545.62</v>
      </c>
      <c r="J76" s="291"/>
      <c r="K76" s="251"/>
      <c r="L76" s="292"/>
      <c r="M76" s="192">
        <v>0</v>
      </c>
    </row>
    <row r="77" spans="1:13" ht="50.25" customHeight="1">
      <c r="A77" s="488" t="s">
        <v>264</v>
      </c>
      <c r="B77" s="488"/>
      <c r="C77" s="488"/>
      <c r="D77" s="101" t="s">
        <v>145</v>
      </c>
      <c r="E77" s="101" t="s">
        <v>205</v>
      </c>
      <c r="F77" s="101" t="s">
        <v>30</v>
      </c>
      <c r="G77" s="101" t="s">
        <v>20</v>
      </c>
      <c r="H77" s="293">
        <f>I77+M77</f>
        <v>16000</v>
      </c>
      <c r="I77" s="293">
        <v>1000</v>
      </c>
      <c r="J77" s="294"/>
      <c r="K77" s="280"/>
      <c r="L77" s="306"/>
      <c r="M77" s="192">
        <v>15000</v>
      </c>
    </row>
    <row r="78" spans="1:13" ht="33" customHeight="1" hidden="1">
      <c r="A78" s="489" t="s">
        <v>78</v>
      </c>
      <c r="B78" s="489"/>
      <c r="C78" s="489"/>
      <c r="D78" s="114"/>
      <c r="E78" s="114" t="s">
        <v>205</v>
      </c>
      <c r="F78" s="114" t="s">
        <v>30</v>
      </c>
      <c r="G78" s="150" t="s">
        <v>21</v>
      </c>
      <c r="H78" s="115">
        <f>I78+J78+L78</f>
        <v>41000</v>
      </c>
      <c r="I78" s="115">
        <f>I79+I80</f>
        <v>41000</v>
      </c>
      <c r="J78" s="115"/>
      <c r="K78" s="213"/>
      <c r="L78" s="308"/>
      <c r="M78" s="192"/>
    </row>
    <row r="79" spans="1:13" ht="61.5" customHeight="1" hidden="1">
      <c r="A79" s="525" t="s">
        <v>264</v>
      </c>
      <c r="B79" s="525"/>
      <c r="C79" s="525"/>
      <c r="D79" s="127" t="s">
        <v>145</v>
      </c>
      <c r="E79" s="126" t="s">
        <v>205</v>
      </c>
      <c r="F79" s="127" t="s">
        <v>30</v>
      </c>
      <c r="G79" s="127" t="s">
        <v>20</v>
      </c>
      <c r="H79" s="318">
        <f>I79+J79+L79+M79</f>
        <v>49000</v>
      </c>
      <c r="I79" s="318">
        <v>21000</v>
      </c>
      <c r="J79" s="318"/>
      <c r="K79" s="277"/>
      <c r="L79" s="309"/>
      <c r="M79" s="302">
        <v>28000</v>
      </c>
    </row>
    <row r="80" spans="1:13" ht="35.25" customHeight="1">
      <c r="A80" s="563" t="s">
        <v>265</v>
      </c>
      <c r="B80" s="563"/>
      <c r="C80" s="563"/>
      <c r="D80" s="85" t="s">
        <v>145</v>
      </c>
      <c r="E80" s="85" t="s">
        <v>205</v>
      </c>
      <c r="F80" s="85" t="s">
        <v>30</v>
      </c>
      <c r="G80" s="85" t="s">
        <v>263</v>
      </c>
      <c r="H80" s="31">
        <f>I80+J80+L80+M80</f>
        <v>32000</v>
      </c>
      <c r="I80" s="31">
        <v>20000</v>
      </c>
      <c r="J80" s="31"/>
      <c r="K80" s="38"/>
      <c r="L80" s="28"/>
      <c r="M80" s="192">
        <v>12000</v>
      </c>
    </row>
    <row r="81" spans="1:13" ht="33.75" customHeight="1" hidden="1">
      <c r="A81" s="485" t="s">
        <v>75</v>
      </c>
      <c r="B81" s="486"/>
      <c r="C81" s="487"/>
      <c r="D81" s="97"/>
      <c r="E81" s="97" t="s">
        <v>205</v>
      </c>
      <c r="F81" s="97" t="s">
        <v>30</v>
      </c>
      <c r="G81" s="211" t="s">
        <v>22</v>
      </c>
      <c r="H81" s="98">
        <f>I81+J81+L81</f>
        <v>0</v>
      </c>
      <c r="I81" s="98">
        <v>0</v>
      </c>
      <c r="J81" s="281"/>
      <c r="K81" s="281"/>
      <c r="L81" s="282"/>
      <c r="M81" s="192"/>
    </row>
    <row r="82" spans="1:13" ht="26.25" customHeight="1" hidden="1">
      <c r="A82" s="484" t="s">
        <v>23</v>
      </c>
      <c r="B82" s="484"/>
      <c r="C82" s="484"/>
      <c r="D82" s="34" t="s">
        <v>145</v>
      </c>
      <c r="E82" s="96" t="s">
        <v>205</v>
      </c>
      <c r="F82" s="34" t="s">
        <v>30</v>
      </c>
      <c r="G82" s="92" t="s">
        <v>24</v>
      </c>
      <c r="H82" s="36" t="e">
        <f>I82+J82+L82</f>
        <v>#REF!</v>
      </c>
      <c r="I82" s="36" t="e">
        <f>I83+#REF!</f>
        <v>#REF!</v>
      </c>
      <c r="J82" s="271"/>
      <c r="K82" s="270"/>
      <c r="L82" s="271"/>
      <c r="M82" s="192"/>
    </row>
    <row r="83" spans="1:18" ht="47.25" customHeight="1" hidden="1">
      <c r="A83" s="522" t="s">
        <v>75</v>
      </c>
      <c r="B83" s="523"/>
      <c r="C83" s="524"/>
      <c r="D83" s="94"/>
      <c r="E83" s="94" t="s">
        <v>205</v>
      </c>
      <c r="F83" s="94" t="s">
        <v>30</v>
      </c>
      <c r="G83" s="30" t="s">
        <v>84</v>
      </c>
      <c r="H83" s="95">
        <f>I83+J83+L83</f>
        <v>222200</v>
      </c>
      <c r="I83" s="95">
        <v>222200</v>
      </c>
      <c r="J83" s="95"/>
      <c r="K83" s="38"/>
      <c r="L83" s="251"/>
      <c r="M83" s="192"/>
      <c r="R83" s="33"/>
    </row>
    <row r="84" spans="1:18" ht="27.75" customHeight="1">
      <c r="A84" s="482" t="s">
        <v>101</v>
      </c>
      <c r="B84" s="483"/>
      <c r="C84" s="483"/>
      <c r="D84" s="85" t="s">
        <v>145</v>
      </c>
      <c r="E84" s="85" t="s">
        <v>205</v>
      </c>
      <c r="F84" s="85" t="s">
        <v>30</v>
      </c>
      <c r="G84" s="85" t="s">
        <v>84</v>
      </c>
      <c r="H84" s="31">
        <f>I84+J84+L84+M84</f>
        <v>907000</v>
      </c>
      <c r="I84" s="31">
        <v>657000</v>
      </c>
      <c r="J84" s="31"/>
      <c r="K84" s="38"/>
      <c r="L84" s="31"/>
      <c r="M84" s="192">
        <v>250000</v>
      </c>
      <c r="R84" s="33"/>
    </row>
    <row r="85" spans="1:16" ht="15">
      <c r="A85" s="481" t="s">
        <v>266</v>
      </c>
      <c r="B85" s="346"/>
      <c r="C85" s="347"/>
      <c r="D85" s="85" t="s">
        <v>145</v>
      </c>
      <c r="E85" s="85" t="s">
        <v>205</v>
      </c>
      <c r="F85" s="85" t="s">
        <v>30</v>
      </c>
      <c r="G85" s="85" t="s">
        <v>267</v>
      </c>
      <c r="H85" s="31">
        <f>I85+J85+L85+M85</f>
        <v>18000</v>
      </c>
      <c r="I85" s="31">
        <v>18000</v>
      </c>
      <c r="J85" s="31"/>
      <c r="K85" s="38"/>
      <c r="L85" s="31"/>
      <c r="M85" s="192"/>
      <c r="N85" s="54"/>
      <c r="O85" s="54"/>
      <c r="P85" s="54"/>
    </row>
    <row r="86" spans="1:16" ht="16.5" customHeight="1">
      <c r="A86" s="550" t="s">
        <v>107</v>
      </c>
      <c r="B86" s="550"/>
      <c r="C86" s="550"/>
      <c r="D86" s="128" t="s">
        <v>145</v>
      </c>
      <c r="E86" s="129" t="s">
        <v>205</v>
      </c>
      <c r="F86" s="128" t="s">
        <v>30</v>
      </c>
      <c r="G86" s="128" t="s">
        <v>268</v>
      </c>
      <c r="H86" s="289">
        <f>I86+J86+L86+M86</f>
        <v>1305700</v>
      </c>
      <c r="I86" s="321">
        <f>I87+I88+I89</f>
        <v>653500</v>
      </c>
      <c r="J86" s="321"/>
      <c r="K86" s="279"/>
      <c r="L86" s="303">
        <f>L87+L88+L89+L94</f>
        <v>552200</v>
      </c>
      <c r="M86" s="329">
        <f>M87</f>
        <v>100000</v>
      </c>
      <c r="N86" s="54"/>
      <c r="O86" s="54"/>
      <c r="P86" s="54"/>
    </row>
    <row r="87" spans="1:16" ht="15.75" customHeight="1">
      <c r="A87" s="496" t="s">
        <v>269</v>
      </c>
      <c r="B87" s="497"/>
      <c r="C87" s="498"/>
      <c r="D87" s="30" t="s">
        <v>145</v>
      </c>
      <c r="E87" s="30" t="s">
        <v>205</v>
      </c>
      <c r="F87" s="30" t="s">
        <v>30</v>
      </c>
      <c r="G87" s="30" t="s">
        <v>25</v>
      </c>
      <c r="H87" s="290">
        <f>I87+J87+L87+M87</f>
        <v>1305700</v>
      </c>
      <c r="I87" s="31">
        <v>653500</v>
      </c>
      <c r="J87" s="31"/>
      <c r="K87" s="38"/>
      <c r="L87" s="291">
        <v>552200</v>
      </c>
      <c r="M87" s="192">
        <v>100000</v>
      </c>
      <c r="N87" s="54"/>
      <c r="O87" s="54"/>
      <c r="P87" s="54"/>
    </row>
    <row r="88" spans="1:16" s="29" customFormat="1" ht="31.5" customHeight="1">
      <c r="A88" s="496" t="s">
        <v>270</v>
      </c>
      <c r="B88" s="497"/>
      <c r="C88" s="498"/>
      <c r="D88" s="30" t="s">
        <v>145</v>
      </c>
      <c r="E88" s="30" t="s">
        <v>205</v>
      </c>
      <c r="F88" s="30" t="s">
        <v>30</v>
      </c>
      <c r="G88" s="30" t="s">
        <v>271</v>
      </c>
      <c r="H88" s="290">
        <f>I88+J88+L88</f>
        <v>0</v>
      </c>
      <c r="I88" s="31">
        <v>0</v>
      </c>
      <c r="J88" s="31"/>
      <c r="K88" s="38"/>
      <c r="L88" s="291"/>
      <c r="M88" s="192"/>
      <c r="N88" s="56"/>
      <c r="O88" s="56"/>
      <c r="P88" s="56"/>
    </row>
    <row r="89" spans="1:16" s="29" customFormat="1" ht="30.75" customHeight="1">
      <c r="A89" s="555" t="s">
        <v>272</v>
      </c>
      <c r="B89" s="482"/>
      <c r="C89" s="482"/>
      <c r="D89" s="101" t="s">
        <v>145</v>
      </c>
      <c r="E89" s="101" t="s">
        <v>205</v>
      </c>
      <c r="F89" s="101" t="s">
        <v>30</v>
      </c>
      <c r="G89" s="101" t="s">
        <v>273</v>
      </c>
      <c r="H89" s="293">
        <f>I89+J89+L89</f>
        <v>0</v>
      </c>
      <c r="I89" s="294">
        <v>0</v>
      </c>
      <c r="J89" s="306"/>
      <c r="K89" s="255"/>
      <c r="L89" s="306"/>
      <c r="M89" s="192"/>
      <c r="N89" s="56"/>
      <c r="O89" s="56"/>
      <c r="P89" s="56"/>
    </row>
    <row r="90" spans="1:18" ht="18" customHeight="1">
      <c r="A90" s="551" t="s">
        <v>274</v>
      </c>
      <c r="B90" s="551"/>
      <c r="C90" s="551"/>
      <c r="D90" s="123" t="s">
        <v>145</v>
      </c>
      <c r="E90" s="130" t="s">
        <v>205</v>
      </c>
      <c r="F90" s="123" t="s">
        <v>30</v>
      </c>
      <c r="G90" s="123" t="s">
        <v>115</v>
      </c>
      <c r="H90" s="323">
        <f>I90+M90</f>
        <v>500</v>
      </c>
      <c r="I90" s="316">
        <v>500</v>
      </c>
      <c r="J90" s="316"/>
      <c r="K90" s="276"/>
      <c r="L90" s="307"/>
      <c r="M90" s="328"/>
      <c r="N90" s="56"/>
      <c r="O90" s="56"/>
      <c r="P90" s="56"/>
      <c r="Q90" s="29"/>
      <c r="R90" s="29"/>
    </row>
    <row r="91" spans="1:16" ht="33" customHeight="1">
      <c r="A91" s="556" t="s">
        <v>275</v>
      </c>
      <c r="B91" s="557"/>
      <c r="C91" s="558"/>
      <c r="D91" s="122" t="s">
        <v>145</v>
      </c>
      <c r="E91" s="124" t="s">
        <v>205</v>
      </c>
      <c r="F91" s="122" t="s">
        <v>30</v>
      </c>
      <c r="G91" s="122" t="s">
        <v>276</v>
      </c>
      <c r="H91" s="37">
        <f>I91+J91+L91+M91</f>
        <v>270000</v>
      </c>
      <c r="I91" s="37">
        <v>265000</v>
      </c>
      <c r="J91" s="37"/>
      <c r="K91" s="268"/>
      <c r="L91" s="37"/>
      <c r="M91" s="205">
        <v>5000</v>
      </c>
      <c r="N91" s="54"/>
      <c r="O91" s="54"/>
      <c r="P91" s="54"/>
    </row>
    <row r="92" spans="1:16" ht="31.5" customHeight="1">
      <c r="A92" s="544" t="s">
        <v>116</v>
      </c>
      <c r="B92" s="545"/>
      <c r="C92" s="546"/>
      <c r="D92" s="131" t="s">
        <v>145</v>
      </c>
      <c r="E92" s="132" t="s">
        <v>205</v>
      </c>
      <c r="F92" s="131" t="s">
        <v>30</v>
      </c>
      <c r="G92" s="131" t="s">
        <v>117</v>
      </c>
      <c r="H92" s="321">
        <f>I92+J92+L92+M92</f>
        <v>435000</v>
      </c>
      <c r="I92" s="321">
        <v>385000</v>
      </c>
      <c r="J92" s="321"/>
      <c r="K92" s="279"/>
      <c r="L92" s="303"/>
      <c r="M92" s="329">
        <v>50000</v>
      </c>
      <c r="N92" s="54"/>
      <c r="O92" s="54"/>
      <c r="P92" s="54"/>
    </row>
    <row r="93" spans="1:16" ht="21" customHeight="1">
      <c r="A93" s="552" t="s">
        <v>277</v>
      </c>
      <c r="B93" s="553"/>
      <c r="C93" s="554"/>
      <c r="D93" s="131" t="s">
        <v>145</v>
      </c>
      <c r="E93" s="132" t="s">
        <v>205</v>
      </c>
      <c r="F93" s="131" t="s">
        <v>30</v>
      </c>
      <c r="G93" s="131" t="s">
        <v>278</v>
      </c>
      <c r="H93" s="321">
        <f>I93+M93</f>
        <v>160000</v>
      </c>
      <c r="I93" s="321">
        <v>135000</v>
      </c>
      <c r="J93" s="321"/>
      <c r="K93" s="279"/>
      <c r="L93" s="303"/>
      <c r="M93" s="329">
        <v>25000</v>
      </c>
      <c r="N93" s="54"/>
      <c r="O93" s="54"/>
      <c r="P93" s="54"/>
    </row>
    <row r="94" spans="1:16" ht="42" customHeight="1">
      <c r="A94" s="541" t="s">
        <v>103</v>
      </c>
      <c r="B94" s="542"/>
      <c r="C94" s="543"/>
      <c r="D94" s="122" t="s">
        <v>145</v>
      </c>
      <c r="E94" s="124" t="s">
        <v>205</v>
      </c>
      <c r="F94" s="122" t="s">
        <v>30</v>
      </c>
      <c r="G94" s="122" t="s">
        <v>104</v>
      </c>
      <c r="H94" s="37">
        <f>I94+J94+L94+M94</f>
        <v>372000</v>
      </c>
      <c r="I94" s="37">
        <v>342000</v>
      </c>
      <c r="J94" s="37"/>
      <c r="K94" s="268"/>
      <c r="L94" s="90">
        <v>0</v>
      </c>
      <c r="M94" s="205">
        <v>30000</v>
      </c>
      <c r="N94" s="54"/>
      <c r="O94" s="54"/>
      <c r="P94" s="54"/>
    </row>
    <row r="95" spans="1:16" ht="33" customHeight="1">
      <c r="A95" s="548" t="s">
        <v>106</v>
      </c>
      <c r="B95" s="548"/>
      <c r="C95" s="549"/>
      <c r="D95" s="103" t="s">
        <v>145</v>
      </c>
      <c r="E95" s="103" t="s">
        <v>205</v>
      </c>
      <c r="F95" s="103" t="s">
        <v>30</v>
      </c>
      <c r="G95" s="103" t="s">
        <v>105</v>
      </c>
      <c r="H95" s="314">
        <f>I95+J95+K95+L95+M95</f>
        <v>82000</v>
      </c>
      <c r="I95" s="104">
        <v>70000</v>
      </c>
      <c r="J95" s="304"/>
      <c r="K95" s="283"/>
      <c r="L95" s="304"/>
      <c r="M95" s="205">
        <v>12000</v>
      </c>
      <c r="N95" s="54"/>
      <c r="O95" s="54"/>
      <c r="P95" s="54"/>
    </row>
    <row r="96" spans="1:16" ht="30.75" customHeight="1">
      <c r="A96" s="532" t="s">
        <v>279</v>
      </c>
      <c r="B96" s="533"/>
      <c r="C96" s="534"/>
      <c r="D96" s="130" t="s">
        <v>280</v>
      </c>
      <c r="E96" s="130"/>
      <c r="F96" s="130" t="s">
        <v>281</v>
      </c>
      <c r="G96" s="126" t="s">
        <v>6</v>
      </c>
      <c r="H96" s="324">
        <f>I96+J96+K96+L96</f>
        <v>0</v>
      </c>
      <c r="I96" s="325">
        <v>0</v>
      </c>
      <c r="J96" s="322"/>
      <c r="K96" s="284"/>
      <c r="L96" s="305"/>
      <c r="M96" s="302"/>
      <c r="N96" s="54"/>
      <c r="O96" s="54"/>
      <c r="P96" s="54"/>
    </row>
    <row r="97" spans="1:16" ht="30" customHeight="1">
      <c r="A97" s="536" t="s">
        <v>282</v>
      </c>
      <c r="B97" s="537"/>
      <c r="C97" s="538"/>
      <c r="D97" s="35" t="s">
        <v>283</v>
      </c>
      <c r="E97" s="35"/>
      <c r="F97" s="35" t="s">
        <v>281</v>
      </c>
      <c r="G97" s="30" t="s">
        <v>6</v>
      </c>
      <c r="H97" s="133">
        <f>I97+J97+K97+L97</f>
        <v>0</v>
      </c>
      <c r="I97" s="133">
        <v>0</v>
      </c>
      <c r="J97" s="134"/>
      <c r="K97" s="134"/>
      <c r="L97" s="134"/>
      <c r="M97" s="212"/>
      <c r="N97" s="54"/>
      <c r="O97" s="54"/>
      <c r="P97" s="54"/>
    </row>
    <row r="98" spans="1:16" ht="31.5" customHeight="1">
      <c r="A98" s="535" t="s">
        <v>284</v>
      </c>
      <c r="B98" s="535"/>
      <c r="C98" s="535"/>
      <c r="D98" s="35" t="s">
        <v>285</v>
      </c>
      <c r="E98" s="35"/>
      <c r="F98" s="30" t="s">
        <v>6</v>
      </c>
      <c r="G98" s="30" t="s">
        <v>6</v>
      </c>
      <c r="H98" s="133">
        <f>I98+J98+L98+M98</f>
        <v>0</v>
      </c>
      <c r="I98" s="133">
        <v>0</v>
      </c>
      <c r="J98" s="134"/>
      <c r="K98" s="134"/>
      <c r="L98" s="133"/>
      <c r="M98" s="212"/>
      <c r="N98" s="54"/>
      <c r="O98" s="54"/>
      <c r="P98" s="54"/>
    </row>
    <row r="99" spans="1:16" ht="18.75" customHeight="1">
      <c r="A99" s="536" t="s">
        <v>286</v>
      </c>
      <c r="B99" s="539"/>
      <c r="C99" s="540"/>
      <c r="D99" s="35" t="s">
        <v>287</v>
      </c>
      <c r="E99" s="35"/>
      <c r="F99" s="35" t="s">
        <v>288</v>
      </c>
      <c r="G99" s="30" t="s">
        <v>288</v>
      </c>
      <c r="H99" s="133">
        <f>I99+J99+L99+M99</f>
        <v>0</v>
      </c>
      <c r="I99" s="133">
        <v>0</v>
      </c>
      <c r="J99" s="134"/>
      <c r="K99" s="134"/>
      <c r="L99" s="133"/>
      <c r="M99" s="212"/>
      <c r="N99" s="54"/>
      <c r="O99" s="54"/>
      <c r="P99" s="54"/>
    </row>
    <row r="100" spans="1:16" ht="18" customHeight="1">
      <c r="A100" s="54"/>
      <c r="B100" s="54"/>
      <c r="C100" s="54"/>
      <c r="D100" s="54"/>
      <c r="E100" s="54"/>
      <c r="F100" s="55"/>
      <c r="G100" s="54"/>
      <c r="H100" s="54"/>
      <c r="I100" s="54"/>
      <c r="J100" s="54"/>
      <c r="K100" s="54"/>
      <c r="L100" s="10"/>
      <c r="M100" s="54"/>
      <c r="N100" s="54"/>
      <c r="O100" s="54"/>
      <c r="P100" s="54"/>
    </row>
    <row r="101" spans="1:16" ht="14.25">
      <c r="A101" s="530"/>
      <c r="B101" s="530"/>
      <c r="C101" s="530"/>
      <c r="D101" s="47"/>
      <c r="E101" s="47"/>
      <c r="F101" s="47"/>
      <c r="G101" s="47"/>
      <c r="H101" s="48"/>
      <c r="I101" s="48"/>
      <c r="J101" s="48"/>
      <c r="K101" s="48"/>
      <c r="L101" s="48"/>
      <c r="M101" s="54"/>
      <c r="N101" s="54"/>
      <c r="O101" s="54"/>
      <c r="P101" s="54"/>
    </row>
    <row r="102" spans="1:16" ht="15">
      <c r="A102" s="531"/>
      <c r="B102" s="531"/>
      <c r="C102" s="531"/>
      <c r="D102" s="49"/>
      <c r="E102" s="49"/>
      <c r="F102" s="49"/>
      <c r="G102" s="49"/>
      <c r="H102" s="50"/>
      <c r="I102" s="50"/>
      <c r="J102" s="50"/>
      <c r="K102" s="50"/>
      <c r="L102" s="51"/>
      <c r="M102" s="54"/>
      <c r="N102" s="54"/>
      <c r="O102" s="54"/>
      <c r="P102" s="54"/>
    </row>
    <row r="103" spans="1:16" ht="15">
      <c r="A103" s="531"/>
      <c r="B103" s="531"/>
      <c r="C103" s="531"/>
      <c r="D103" s="49"/>
      <c r="E103" s="49"/>
      <c r="F103" s="49"/>
      <c r="G103" s="49"/>
      <c r="H103" s="50"/>
      <c r="I103" s="50"/>
      <c r="J103" s="50"/>
      <c r="K103" s="50"/>
      <c r="L103" s="51"/>
      <c r="M103" s="56"/>
      <c r="N103" s="54"/>
      <c r="O103" s="54"/>
      <c r="P103" s="54"/>
    </row>
    <row r="104" spans="1:16" ht="15">
      <c r="A104" s="531"/>
      <c r="B104" s="547"/>
      <c r="C104" s="547"/>
      <c r="D104" s="49"/>
      <c r="E104" s="49"/>
      <c r="F104" s="49"/>
      <c r="G104" s="49"/>
      <c r="H104" s="50"/>
      <c r="I104" s="50"/>
      <c r="J104" s="50"/>
      <c r="K104" s="50"/>
      <c r="L104" s="51"/>
      <c r="M104" s="56"/>
      <c r="N104" s="54"/>
      <c r="O104" s="54"/>
      <c r="P104" s="54"/>
    </row>
    <row r="105" spans="1:16" ht="15">
      <c r="A105" s="531"/>
      <c r="B105" s="531"/>
      <c r="C105" s="531"/>
      <c r="D105" s="49"/>
      <c r="E105" s="49"/>
      <c r="F105" s="49"/>
      <c r="G105" s="49"/>
      <c r="H105" s="50"/>
      <c r="I105" s="50"/>
      <c r="J105" s="50"/>
      <c r="K105" s="50"/>
      <c r="L105" s="51"/>
      <c r="M105" s="56"/>
      <c r="N105" s="54"/>
      <c r="O105" s="54"/>
      <c r="P105" s="54"/>
    </row>
    <row r="106" spans="1:16" ht="15">
      <c r="A106" s="531"/>
      <c r="B106" s="531"/>
      <c r="C106" s="531"/>
      <c r="D106" s="49"/>
      <c r="E106" s="49"/>
      <c r="F106" s="49"/>
      <c r="G106" s="49"/>
      <c r="H106" s="50"/>
      <c r="I106" s="50"/>
      <c r="J106" s="50"/>
      <c r="K106" s="50"/>
      <c r="L106" s="51"/>
      <c r="M106" s="54"/>
      <c r="N106" s="54"/>
      <c r="O106" s="54"/>
      <c r="P106" s="54"/>
    </row>
    <row r="107" spans="1:16" ht="15">
      <c r="A107" s="529"/>
      <c r="B107" s="529"/>
      <c r="C107" s="529"/>
      <c r="D107" s="52"/>
      <c r="E107" s="49"/>
      <c r="F107" s="52"/>
      <c r="G107" s="52"/>
      <c r="H107" s="50"/>
      <c r="I107" s="53"/>
      <c r="J107" s="53"/>
      <c r="K107" s="53"/>
      <c r="L107" s="51"/>
      <c r="M107" s="57"/>
      <c r="N107" s="54"/>
      <c r="O107" s="54"/>
      <c r="P107" s="54"/>
    </row>
    <row r="108" spans="1:16" ht="15">
      <c r="A108" s="54"/>
      <c r="B108" s="54"/>
      <c r="C108" s="54"/>
      <c r="D108" s="54"/>
      <c r="E108" s="54"/>
      <c r="F108" s="55"/>
      <c r="G108" s="54"/>
      <c r="H108" s="54"/>
      <c r="I108" s="54"/>
      <c r="J108" s="54"/>
      <c r="K108" s="54"/>
      <c r="L108" s="10"/>
      <c r="M108" s="54"/>
      <c r="N108" s="54"/>
      <c r="O108" s="54"/>
      <c r="P108" s="54"/>
    </row>
    <row r="109" spans="1:16" ht="15">
      <c r="A109" s="54"/>
      <c r="B109" s="54"/>
      <c r="C109" s="54"/>
      <c r="D109" s="54"/>
      <c r="E109" s="54"/>
      <c r="F109" s="55"/>
      <c r="G109" s="54"/>
      <c r="H109" s="54"/>
      <c r="I109" s="54"/>
      <c r="J109" s="54"/>
      <c r="K109" s="54"/>
      <c r="L109" s="10"/>
      <c r="M109" s="54"/>
      <c r="N109" s="54"/>
      <c r="O109" s="54"/>
      <c r="P109" s="54"/>
    </row>
    <row r="110" spans="1:16" ht="15">
      <c r="A110" s="54"/>
      <c r="B110" s="54"/>
      <c r="C110" s="54"/>
      <c r="D110" s="54"/>
      <c r="E110" s="54"/>
      <c r="F110" s="55"/>
      <c r="G110" s="54"/>
      <c r="H110" s="54"/>
      <c r="I110" s="54"/>
      <c r="J110" s="54"/>
      <c r="K110" s="54"/>
      <c r="L110" s="10"/>
      <c r="M110" s="54"/>
      <c r="N110" s="54"/>
      <c r="O110" s="54"/>
      <c r="P110" s="54"/>
    </row>
    <row r="111" spans="1:16" ht="15">
      <c r="A111" s="54"/>
      <c r="B111" s="54"/>
      <c r="C111" s="54"/>
      <c r="D111" s="54"/>
      <c r="E111" s="54"/>
      <c r="F111" s="55"/>
      <c r="G111" s="54"/>
      <c r="H111" s="54"/>
      <c r="I111" s="54"/>
      <c r="J111" s="54"/>
      <c r="K111" s="54"/>
      <c r="L111" s="10"/>
      <c r="M111" s="54"/>
      <c r="N111" s="54"/>
      <c r="O111" s="54"/>
      <c r="P111" s="54"/>
    </row>
    <row r="112" spans="1:16" ht="15">
      <c r="A112" s="54"/>
      <c r="B112" s="54"/>
      <c r="C112" s="54"/>
      <c r="D112" s="54"/>
      <c r="E112" s="54"/>
      <c r="F112" s="55"/>
      <c r="G112" s="54"/>
      <c r="H112" s="54"/>
      <c r="I112" s="54"/>
      <c r="J112" s="54"/>
      <c r="K112" s="54"/>
      <c r="L112" s="10"/>
      <c r="M112" s="54"/>
      <c r="N112" s="54"/>
      <c r="O112" s="54"/>
      <c r="P112" s="54"/>
    </row>
    <row r="113" spans="1:16" ht="15">
      <c r="A113" s="54"/>
      <c r="B113" s="54"/>
      <c r="C113" s="54"/>
      <c r="D113" s="54"/>
      <c r="E113" s="54"/>
      <c r="F113" s="55"/>
      <c r="G113" s="54"/>
      <c r="H113" s="54"/>
      <c r="I113" s="54"/>
      <c r="J113" s="54"/>
      <c r="K113" s="54"/>
      <c r="L113" s="10"/>
      <c r="M113" s="54"/>
      <c r="N113" s="54"/>
      <c r="O113" s="54"/>
      <c r="P113" s="54"/>
    </row>
    <row r="114" spans="1:16" ht="15">
      <c r="A114" s="54"/>
      <c r="B114" s="54"/>
      <c r="C114" s="54"/>
      <c r="D114" s="54"/>
      <c r="E114" s="54"/>
      <c r="F114" s="55"/>
      <c r="G114" s="54"/>
      <c r="H114" s="54"/>
      <c r="I114" s="54"/>
      <c r="J114" s="54"/>
      <c r="K114" s="54"/>
      <c r="L114" s="10"/>
      <c r="M114" s="54"/>
      <c r="N114" s="54"/>
      <c r="O114" s="54"/>
      <c r="P114" s="54"/>
    </row>
    <row r="115" spans="1:16" ht="15">
      <c r="A115" s="54"/>
      <c r="B115" s="54"/>
      <c r="C115" s="54"/>
      <c r="D115" s="54"/>
      <c r="E115" s="54"/>
      <c r="F115" s="55"/>
      <c r="G115" s="54"/>
      <c r="H115" s="54"/>
      <c r="I115" s="54"/>
      <c r="J115" s="54"/>
      <c r="K115" s="54"/>
      <c r="L115" s="10"/>
      <c r="M115" s="54"/>
      <c r="N115" s="54"/>
      <c r="O115" s="54"/>
      <c r="P115" s="54"/>
    </row>
    <row r="116" spans="1:16" ht="15">
      <c r="A116" s="54"/>
      <c r="B116" s="54"/>
      <c r="C116" s="54"/>
      <c r="D116" s="54"/>
      <c r="E116" s="54"/>
      <c r="F116" s="55"/>
      <c r="G116" s="54"/>
      <c r="H116" s="54"/>
      <c r="I116" s="54"/>
      <c r="J116" s="54"/>
      <c r="K116" s="54"/>
      <c r="L116" s="10"/>
      <c r="M116" s="54"/>
      <c r="N116" s="54"/>
      <c r="O116" s="54"/>
      <c r="P116" s="54"/>
    </row>
    <row r="117" spans="1:16" ht="15">
      <c r="A117" s="54"/>
      <c r="B117" s="54"/>
      <c r="C117" s="54"/>
      <c r="D117" s="54"/>
      <c r="E117" s="54"/>
      <c r="F117" s="55"/>
      <c r="G117" s="54"/>
      <c r="H117" s="54"/>
      <c r="I117" s="54"/>
      <c r="J117" s="54"/>
      <c r="K117" s="54"/>
      <c r="L117" s="10"/>
      <c r="M117" s="54"/>
      <c r="N117" s="54"/>
      <c r="O117" s="54"/>
      <c r="P117" s="54"/>
    </row>
    <row r="118" spans="1:16" ht="15">
      <c r="A118" s="54"/>
      <c r="B118" s="54"/>
      <c r="C118" s="54"/>
      <c r="D118" s="54"/>
      <c r="E118" s="54"/>
      <c r="F118" s="55"/>
      <c r="G118" s="54"/>
      <c r="H118" s="54"/>
      <c r="I118" s="54"/>
      <c r="J118" s="54"/>
      <c r="K118" s="54"/>
      <c r="L118" s="10"/>
      <c r="M118" s="54"/>
      <c r="N118" s="54"/>
      <c r="O118" s="54"/>
      <c r="P118" s="54"/>
    </row>
    <row r="119" spans="1:13" ht="15">
      <c r="A119" s="54"/>
      <c r="B119" s="54"/>
      <c r="C119" s="54"/>
      <c r="D119" s="54"/>
      <c r="E119" s="54"/>
      <c r="F119" s="55"/>
      <c r="G119" s="54"/>
      <c r="H119" s="54"/>
      <c r="I119" s="54"/>
      <c r="J119" s="54"/>
      <c r="K119" s="54"/>
      <c r="L119" s="10"/>
      <c r="M119" s="54"/>
    </row>
    <row r="120" spans="1:13" ht="15">
      <c r="A120" s="54"/>
      <c r="B120" s="54"/>
      <c r="C120" s="54"/>
      <c r="D120" s="54"/>
      <c r="E120" s="54"/>
      <c r="F120" s="55"/>
      <c r="G120" s="54"/>
      <c r="H120" s="54"/>
      <c r="I120" s="54"/>
      <c r="J120" s="54"/>
      <c r="K120" s="54"/>
      <c r="L120" s="10"/>
      <c r="M120" s="54"/>
    </row>
    <row r="121" spans="1:13" ht="15">
      <c r="A121" s="54"/>
      <c r="B121" s="54"/>
      <c r="C121" s="54"/>
      <c r="D121" s="54"/>
      <c r="E121" s="54"/>
      <c r="F121" s="55"/>
      <c r="G121" s="54"/>
      <c r="H121" s="54"/>
      <c r="I121" s="54"/>
      <c r="J121" s="54"/>
      <c r="K121" s="54"/>
      <c r="L121" s="10"/>
      <c r="M121" s="54"/>
    </row>
    <row r="122" spans="1:13" ht="15">
      <c r="A122" s="54"/>
      <c r="B122" s="54"/>
      <c r="C122" s="54"/>
      <c r="D122" s="54"/>
      <c r="E122" s="54"/>
      <c r="F122" s="55"/>
      <c r="G122" s="54"/>
      <c r="H122" s="54"/>
      <c r="I122" s="54"/>
      <c r="J122" s="54"/>
      <c r="K122" s="54"/>
      <c r="L122" s="10"/>
      <c r="M122" s="54"/>
    </row>
    <row r="123" spans="1:13" ht="15">
      <c r="A123" s="54"/>
      <c r="B123" s="54"/>
      <c r="C123" s="54"/>
      <c r="D123" s="54"/>
      <c r="E123" s="54"/>
      <c r="F123" s="55"/>
      <c r="G123" s="54"/>
      <c r="H123" s="54"/>
      <c r="I123" s="54"/>
      <c r="J123" s="54"/>
      <c r="K123" s="54"/>
      <c r="L123" s="10"/>
      <c r="M123" s="54"/>
    </row>
    <row r="124" spans="1:13" ht="15">
      <c r="A124" s="54"/>
      <c r="B124" s="54"/>
      <c r="C124" s="54"/>
      <c r="D124" s="54"/>
      <c r="E124" s="54"/>
      <c r="F124" s="55"/>
      <c r="G124" s="54"/>
      <c r="H124" s="54"/>
      <c r="I124" s="54"/>
      <c r="J124" s="54"/>
      <c r="K124" s="54"/>
      <c r="L124" s="10"/>
      <c r="M124" s="54"/>
    </row>
    <row r="125" spans="1:13" ht="15">
      <c r="A125" s="54"/>
      <c r="B125" s="54"/>
      <c r="C125" s="54"/>
      <c r="D125" s="54"/>
      <c r="E125" s="54"/>
      <c r="F125" s="55"/>
      <c r="G125" s="54"/>
      <c r="H125" s="54"/>
      <c r="I125" s="54"/>
      <c r="J125" s="54"/>
      <c r="K125" s="54"/>
      <c r="L125" s="10"/>
      <c r="M125" s="54"/>
    </row>
    <row r="126" spans="1:13" ht="15">
      <c r="A126" s="54"/>
      <c r="B126" s="54"/>
      <c r="C126" s="54"/>
      <c r="D126" s="54"/>
      <c r="E126" s="54"/>
      <c r="F126" s="55"/>
      <c r="G126" s="54"/>
      <c r="H126" s="54"/>
      <c r="I126" s="54"/>
      <c r="J126" s="54"/>
      <c r="K126" s="54"/>
      <c r="L126" s="10"/>
      <c r="M126" s="54"/>
    </row>
    <row r="127" spans="1:13" ht="15">
      <c r="A127" s="54"/>
      <c r="B127" s="54"/>
      <c r="C127" s="54"/>
      <c r="D127" s="54"/>
      <c r="E127" s="54"/>
      <c r="F127" s="55"/>
      <c r="G127" s="54"/>
      <c r="H127" s="54"/>
      <c r="I127" s="54"/>
      <c r="J127" s="54"/>
      <c r="K127" s="54"/>
      <c r="L127" s="10"/>
      <c r="M127" s="54"/>
    </row>
    <row r="128" spans="1:13" ht="15">
      <c r="A128" s="54"/>
      <c r="B128" s="54"/>
      <c r="C128" s="54"/>
      <c r="D128" s="54"/>
      <c r="E128" s="54"/>
      <c r="F128" s="55"/>
      <c r="G128" s="54"/>
      <c r="H128" s="54"/>
      <c r="I128" s="54"/>
      <c r="J128" s="54"/>
      <c r="K128" s="54"/>
      <c r="L128" s="10"/>
      <c r="M128" s="54"/>
    </row>
    <row r="129" spans="1:13" ht="15">
      <c r="A129" s="54"/>
      <c r="B129" s="54"/>
      <c r="C129" s="54"/>
      <c r="D129" s="54"/>
      <c r="E129" s="54"/>
      <c r="F129" s="55"/>
      <c r="G129" s="54"/>
      <c r="H129" s="54"/>
      <c r="I129" s="54"/>
      <c r="J129" s="54"/>
      <c r="K129" s="54"/>
      <c r="L129" s="10"/>
      <c r="M129" s="54"/>
    </row>
    <row r="130" spans="1:13" ht="15">
      <c r="A130" s="54"/>
      <c r="B130" s="54"/>
      <c r="C130" s="54"/>
      <c r="D130" s="54"/>
      <c r="E130" s="54"/>
      <c r="F130" s="55"/>
      <c r="G130" s="54"/>
      <c r="H130" s="54"/>
      <c r="I130" s="54"/>
      <c r="J130" s="54"/>
      <c r="K130" s="54"/>
      <c r="L130" s="10"/>
      <c r="M130" s="54"/>
    </row>
    <row r="131" spans="1:13" ht="15">
      <c r="A131" s="54"/>
      <c r="B131" s="54"/>
      <c r="C131" s="54"/>
      <c r="D131" s="54"/>
      <c r="E131" s="54"/>
      <c r="F131" s="55"/>
      <c r="G131" s="54"/>
      <c r="H131" s="54"/>
      <c r="I131" s="54"/>
      <c r="J131" s="54"/>
      <c r="K131" s="54"/>
      <c r="L131" s="10"/>
      <c r="M131" s="54"/>
    </row>
    <row r="132" spans="1:13" ht="15">
      <c r="A132" s="54"/>
      <c r="B132" s="54"/>
      <c r="C132" s="54"/>
      <c r="D132" s="54"/>
      <c r="E132" s="54"/>
      <c r="F132" s="55"/>
      <c r="G132" s="54"/>
      <c r="H132" s="54"/>
      <c r="I132" s="54"/>
      <c r="J132" s="54"/>
      <c r="K132" s="54"/>
      <c r="L132" s="10"/>
      <c r="M132" s="54"/>
    </row>
    <row r="133" spans="1:13" ht="15">
      <c r="A133" s="54"/>
      <c r="B133" s="54"/>
      <c r="C133" s="54"/>
      <c r="D133" s="54"/>
      <c r="E133" s="54"/>
      <c r="F133" s="55"/>
      <c r="G133" s="54"/>
      <c r="H133" s="54"/>
      <c r="I133" s="54"/>
      <c r="J133" s="54"/>
      <c r="K133" s="54"/>
      <c r="L133" s="10"/>
      <c r="M133" s="54"/>
    </row>
    <row r="134" spans="1:13" ht="15">
      <c r="A134" s="54"/>
      <c r="B134" s="54"/>
      <c r="C134" s="54"/>
      <c r="D134" s="54"/>
      <c r="E134" s="54"/>
      <c r="F134" s="55"/>
      <c r="G134" s="54"/>
      <c r="H134" s="54"/>
      <c r="I134" s="54"/>
      <c r="J134" s="54"/>
      <c r="K134" s="54"/>
      <c r="L134" s="10"/>
      <c r="M134" s="54"/>
    </row>
    <row r="135" spans="1:13" ht="15">
      <c r="A135" s="54"/>
      <c r="B135" s="54"/>
      <c r="C135" s="54"/>
      <c r="D135" s="54"/>
      <c r="E135" s="54"/>
      <c r="F135" s="55"/>
      <c r="G135" s="54"/>
      <c r="H135" s="54"/>
      <c r="I135" s="54"/>
      <c r="J135" s="54"/>
      <c r="K135" s="54"/>
      <c r="L135" s="10"/>
      <c r="M135" s="54"/>
    </row>
    <row r="136" spans="1:13" ht="15">
      <c r="A136" s="54"/>
      <c r="B136" s="54"/>
      <c r="C136" s="54"/>
      <c r="D136" s="54"/>
      <c r="E136" s="54"/>
      <c r="F136" s="55"/>
      <c r="G136" s="54"/>
      <c r="H136" s="54"/>
      <c r="I136" s="54"/>
      <c r="J136" s="54"/>
      <c r="K136" s="54"/>
      <c r="L136" s="10"/>
      <c r="M136" s="54"/>
    </row>
    <row r="137" spans="1:13" ht="15">
      <c r="A137" s="54"/>
      <c r="B137" s="54"/>
      <c r="C137" s="54"/>
      <c r="D137" s="54"/>
      <c r="E137" s="54"/>
      <c r="F137" s="55"/>
      <c r="G137" s="54"/>
      <c r="H137" s="54"/>
      <c r="I137" s="54"/>
      <c r="J137" s="54"/>
      <c r="K137" s="54"/>
      <c r="L137" s="10"/>
      <c r="M137" s="54"/>
    </row>
    <row r="138" spans="1:13" ht="15">
      <c r="A138" s="54"/>
      <c r="B138" s="54"/>
      <c r="C138" s="54"/>
      <c r="D138" s="54"/>
      <c r="E138" s="54"/>
      <c r="F138" s="55"/>
      <c r="G138" s="54"/>
      <c r="H138" s="54"/>
      <c r="I138" s="54"/>
      <c r="J138" s="54"/>
      <c r="K138" s="54"/>
      <c r="L138" s="10"/>
      <c r="M138" s="54"/>
    </row>
    <row r="139" spans="1:13" ht="15">
      <c r="A139" s="54"/>
      <c r="B139" s="54"/>
      <c r="C139" s="54"/>
      <c r="D139" s="54"/>
      <c r="E139" s="54"/>
      <c r="F139" s="55"/>
      <c r="G139" s="54"/>
      <c r="H139" s="54"/>
      <c r="I139" s="54"/>
      <c r="J139" s="54"/>
      <c r="K139" s="54"/>
      <c r="L139" s="10"/>
      <c r="M139" s="54"/>
    </row>
    <row r="140" spans="1:13" ht="15">
      <c r="A140" s="54"/>
      <c r="B140" s="54"/>
      <c r="C140" s="54"/>
      <c r="D140" s="54"/>
      <c r="E140" s="54"/>
      <c r="F140" s="55"/>
      <c r="G140" s="54"/>
      <c r="H140" s="54"/>
      <c r="I140" s="54"/>
      <c r="J140" s="54"/>
      <c r="K140" s="54"/>
      <c r="L140" s="10"/>
      <c r="M140" s="54"/>
    </row>
    <row r="141" spans="1:13" ht="15">
      <c r="A141" s="54"/>
      <c r="B141" s="54"/>
      <c r="C141" s="54"/>
      <c r="D141" s="54"/>
      <c r="E141" s="54"/>
      <c r="F141" s="55"/>
      <c r="G141" s="54"/>
      <c r="H141" s="54"/>
      <c r="I141" s="54"/>
      <c r="J141" s="54"/>
      <c r="K141" s="54"/>
      <c r="L141" s="10"/>
      <c r="M141" s="54"/>
    </row>
    <row r="142" spans="1:13" ht="15">
      <c r="A142" s="54"/>
      <c r="B142" s="54"/>
      <c r="C142" s="54"/>
      <c r="D142" s="54"/>
      <c r="E142" s="54"/>
      <c r="F142" s="55"/>
      <c r="G142" s="54"/>
      <c r="H142" s="54"/>
      <c r="I142" s="54"/>
      <c r="J142" s="54"/>
      <c r="K142" s="54"/>
      <c r="L142" s="10"/>
      <c r="M142" s="54"/>
    </row>
    <row r="143" spans="1:13" ht="15">
      <c r="A143" s="54"/>
      <c r="B143" s="54"/>
      <c r="C143" s="54"/>
      <c r="D143" s="54"/>
      <c r="E143" s="54"/>
      <c r="F143" s="55"/>
      <c r="G143" s="54"/>
      <c r="H143" s="54"/>
      <c r="I143" s="54"/>
      <c r="J143" s="54"/>
      <c r="K143" s="54"/>
      <c r="L143" s="10"/>
      <c r="M143" s="54"/>
    </row>
    <row r="144" spans="1:13" ht="15">
      <c r="A144" s="54"/>
      <c r="B144" s="54"/>
      <c r="C144" s="54"/>
      <c r="D144" s="54"/>
      <c r="E144" s="54"/>
      <c r="F144" s="55"/>
      <c r="G144" s="54"/>
      <c r="H144" s="54"/>
      <c r="I144" s="54"/>
      <c r="J144" s="54"/>
      <c r="K144" s="54"/>
      <c r="L144" s="10"/>
      <c r="M144" s="54"/>
    </row>
    <row r="145" ht="15">
      <c r="L145" s="10"/>
    </row>
    <row r="146" ht="15">
      <c r="L146" s="10"/>
    </row>
    <row r="147" ht="15">
      <c r="L147" s="10"/>
    </row>
    <row r="148" ht="15">
      <c r="L148" s="10"/>
    </row>
    <row r="149" ht="15">
      <c r="L149" s="10"/>
    </row>
    <row r="150" ht="15">
      <c r="L150" s="10"/>
    </row>
    <row r="151" ht="15">
      <c r="L151" s="10"/>
    </row>
    <row r="152" ht="15">
      <c r="L152" s="10"/>
    </row>
    <row r="153" ht="15">
      <c r="L153" s="10"/>
    </row>
    <row r="154" ht="15">
      <c r="L154" s="10"/>
    </row>
    <row r="155" ht="15">
      <c r="L155" s="10"/>
    </row>
    <row r="156" ht="15">
      <c r="L156" s="10"/>
    </row>
    <row r="157" ht="15">
      <c r="L157" s="10"/>
    </row>
    <row r="158" ht="15">
      <c r="L158" s="10"/>
    </row>
    <row r="159" ht="15">
      <c r="L159" s="10"/>
    </row>
  </sheetData>
  <sheetProtection selectLockedCells="1" selectUnlockedCells="1"/>
  <mergeCells count="111">
    <mergeCell ref="A32:C32"/>
    <mergeCell ref="H4:M4"/>
    <mergeCell ref="I5:M5"/>
    <mergeCell ref="A76:C76"/>
    <mergeCell ref="A67:C67"/>
    <mergeCell ref="A52:C52"/>
    <mergeCell ref="A12:C12"/>
    <mergeCell ref="A13:C13"/>
    <mergeCell ref="A14:C14"/>
    <mergeCell ref="H5:H6"/>
    <mergeCell ref="A60:C60"/>
    <mergeCell ref="A56:C56"/>
    <mergeCell ref="A59:C59"/>
    <mergeCell ref="A45:C45"/>
    <mergeCell ref="A57:C57"/>
    <mergeCell ref="A58:C58"/>
    <mergeCell ref="A55:C55"/>
    <mergeCell ref="A54:C54"/>
    <mergeCell ref="A53:C53"/>
    <mergeCell ref="A49:C49"/>
    <mergeCell ref="A48:C48"/>
    <mergeCell ref="A39:C39"/>
    <mergeCell ref="A40:C40"/>
    <mergeCell ref="A42:C42"/>
    <mergeCell ref="A43:C43"/>
    <mergeCell ref="A44:C44"/>
    <mergeCell ref="A65:C65"/>
    <mergeCell ref="A71:C71"/>
    <mergeCell ref="A80:C80"/>
    <mergeCell ref="A74:C74"/>
    <mergeCell ref="A61:C61"/>
    <mergeCell ref="A62:C62"/>
    <mergeCell ref="A63:C63"/>
    <mergeCell ref="A64:C64"/>
    <mergeCell ref="A66:C66"/>
    <mergeCell ref="A72:C72"/>
    <mergeCell ref="A94:C94"/>
    <mergeCell ref="A92:C92"/>
    <mergeCell ref="A104:C104"/>
    <mergeCell ref="A103:C103"/>
    <mergeCell ref="A95:C95"/>
    <mergeCell ref="A86:C86"/>
    <mergeCell ref="A90:C90"/>
    <mergeCell ref="A93:C93"/>
    <mergeCell ref="A89:C89"/>
    <mergeCell ref="A91:C91"/>
    <mergeCell ref="A107:C107"/>
    <mergeCell ref="A101:C101"/>
    <mergeCell ref="A102:C102"/>
    <mergeCell ref="A106:C106"/>
    <mergeCell ref="A96:C96"/>
    <mergeCell ref="A105:C105"/>
    <mergeCell ref="A98:C98"/>
    <mergeCell ref="A97:C97"/>
    <mergeCell ref="A99:C99"/>
    <mergeCell ref="A7:C7"/>
    <mergeCell ref="A88:C88"/>
    <mergeCell ref="A87:C87"/>
    <mergeCell ref="A68:C68"/>
    <mergeCell ref="A69:C69"/>
    <mergeCell ref="A83:C83"/>
    <mergeCell ref="A79:C79"/>
    <mergeCell ref="A22:C22"/>
    <mergeCell ref="A29:C29"/>
    <mergeCell ref="A41:C41"/>
    <mergeCell ref="A1:L1"/>
    <mergeCell ref="E4:G4"/>
    <mergeCell ref="E5:E6"/>
    <mergeCell ref="A19:C19"/>
    <mergeCell ref="A4:C6"/>
    <mergeCell ref="A51:C51"/>
    <mergeCell ref="C2:I2"/>
    <mergeCell ref="A10:C10"/>
    <mergeCell ref="A11:C11"/>
    <mergeCell ref="A20:C20"/>
    <mergeCell ref="F5:F6"/>
    <mergeCell ref="A21:C21"/>
    <mergeCell ref="A16:C16"/>
    <mergeCell ref="A30:C30"/>
    <mergeCell ref="G5:G6"/>
    <mergeCell ref="A17:C17"/>
    <mergeCell ref="D4:D6"/>
    <mergeCell ref="A18:C18"/>
    <mergeCell ref="A25:C25"/>
    <mergeCell ref="A26:C26"/>
    <mergeCell ref="A8:C8"/>
    <mergeCell ref="A9:C9"/>
    <mergeCell ref="A24:C24"/>
    <mergeCell ref="A15:C15"/>
    <mergeCell ref="A31:C31"/>
    <mergeCell ref="A23:C23"/>
    <mergeCell ref="A28:C28"/>
    <mergeCell ref="A50:C50"/>
    <mergeCell ref="A46:C46"/>
    <mergeCell ref="A47:C47"/>
    <mergeCell ref="A27:C27"/>
    <mergeCell ref="A37:C37"/>
    <mergeCell ref="A33:C33"/>
    <mergeCell ref="A34:C34"/>
    <mergeCell ref="A35:C35"/>
    <mergeCell ref="A36:C36"/>
    <mergeCell ref="A38:C38"/>
    <mergeCell ref="A73:C73"/>
    <mergeCell ref="A75:C75"/>
    <mergeCell ref="A70:C70"/>
    <mergeCell ref="A85:C85"/>
    <mergeCell ref="A84:C84"/>
    <mergeCell ref="A82:C82"/>
    <mergeCell ref="A81:C81"/>
    <mergeCell ref="A77:C77"/>
    <mergeCell ref="A78:C78"/>
  </mergeCells>
  <printOptions/>
  <pageMargins left="0.5118110236220472" right="0" top="0.1968503937007874" bottom="0.1968503937007874" header="0.5118110236220472" footer="0.5118110236220472"/>
  <pageSetup fitToHeight="0" fitToWidth="1" horizontalDpi="300" verticalDpi="300" orientation="portrait" paperSize="9" scale="66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admin</cp:lastModifiedBy>
  <cp:lastPrinted>2021-02-01T13:49:02Z</cp:lastPrinted>
  <dcterms:created xsi:type="dcterms:W3CDTF">2016-12-21T13:48:03Z</dcterms:created>
  <dcterms:modified xsi:type="dcterms:W3CDTF">2021-02-01T13:50:22Z</dcterms:modified>
  <cp:category/>
  <cp:version/>
  <cp:contentType/>
  <cp:contentStatus/>
</cp:coreProperties>
</file>